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" windowWidth="15192" windowHeight="10836" tabRatio="599" firstSheet="2" activeTab="4"/>
  </bookViews>
  <sheets>
    <sheet name="University Total" sheetId="1" r:id="rId1"/>
    <sheet name="Undergraduate Total" sheetId="2" r:id="rId2"/>
    <sheet name="Graduate Total" sheetId="3" r:id="rId3"/>
    <sheet name="Summary Profile by Level" sheetId="4" r:id="rId4"/>
    <sheet name="CAS Grad Summary Profile" sheetId="5" r:id="rId5"/>
    <sheet name="CAS Undergrad Summary Profile" sheetId="6" r:id="rId6"/>
    <sheet name="COE Grad Summary Profile" sheetId="7" r:id="rId7"/>
    <sheet name="COE Undergrad Summary Profile" sheetId="8" r:id="rId8"/>
    <sheet name="CBM Grad Summary Profile" sheetId="9" r:id="rId9"/>
    <sheet name="CBM Undergrad Summary Profile" sheetId="10" r:id="rId10"/>
    <sheet name="NDP Summary Profile" sheetId="11" r:id="rId11"/>
  </sheets>
  <definedNames/>
  <calcPr calcId="145621"/>
</workbook>
</file>

<file path=xl/sharedStrings.xml><?xml version="1.0" encoding="utf-8"?>
<sst xmlns="http://schemas.openxmlformats.org/spreadsheetml/2006/main" count="373" uniqueCount="174">
  <si>
    <t xml:space="preserve">        Total Degrees Conferred</t>
  </si>
  <si>
    <t>Race/Ethnicity</t>
  </si>
  <si>
    <t>Gender</t>
  </si>
  <si>
    <t>Total</t>
  </si>
  <si>
    <t xml:space="preserve">Male </t>
  </si>
  <si>
    <t>Female</t>
  </si>
  <si>
    <t>N</t>
  </si>
  <si>
    <t>%</t>
  </si>
  <si>
    <t>Hispanic</t>
  </si>
  <si>
    <t>Native American</t>
  </si>
  <si>
    <t>Asian</t>
  </si>
  <si>
    <t>African American</t>
  </si>
  <si>
    <t>Hawaiian Pacific</t>
  </si>
  <si>
    <t>Caucasian</t>
  </si>
  <si>
    <t>Multiracial</t>
  </si>
  <si>
    <t>Non-resident Aliens</t>
  </si>
  <si>
    <t>Unknown</t>
  </si>
  <si>
    <t>Total University</t>
  </si>
  <si>
    <t xml:space="preserve">   Undergraduate Total Degrees Conferred</t>
  </si>
  <si>
    <t>Undergraduate Degrees Total</t>
  </si>
  <si>
    <t>Graduate Total Degrees Conferred</t>
  </si>
  <si>
    <t xml:space="preserve">Hispanic </t>
  </si>
  <si>
    <t>Graduate Degrees Total</t>
  </si>
  <si>
    <t>College Totals</t>
  </si>
  <si>
    <t>College</t>
  </si>
  <si>
    <t>Level</t>
  </si>
  <si>
    <t>Asian American</t>
  </si>
  <si>
    <t>Multi-racial</t>
  </si>
  <si>
    <t>Other</t>
  </si>
  <si>
    <t>Arts &amp; Sciences</t>
  </si>
  <si>
    <t>Undergraduate</t>
  </si>
  <si>
    <t>Graduate</t>
  </si>
  <si>
    <t>Education</t>
  </si>
  <si>
    <t>Business</t>
  </si>
  <si>
    <t>Non-Traditonal Degree Programs</t>
  </si>
  <si>
    <t>College of Arts and Sciences</t>
  </si>
  <si>
    <t>Department</t>
  </si>
  <si>
    <t>Degree Program</t>
  </si>
  <si>
    <t>Ethnicity</t>
  </si>
  <si>
    <t>M.S. in Biology</t>
  </si>
  <si>
    <t>Biology</t>
  </si>
  <si>
    <t>M.S. in Chemistry</t>
  </si>
  <si>
    <t>Chemistry</t>
  </si>
  <si>
    <t>M.A. in Communication, Media &amp; Theatre</t>
  </si>
  <si>
    <t>Communication Media &amp; Theatre</t>
  </si>
  <si>
    <t>M.S. in Computer Science</t>
  </si>
  <si>
    <t>Computer Science</t>
  </si>
  <si>
    <t>Earth Science</t>
  </si>
  <si>
    <t>M.A. in English: Literature</t>
  </si>
  <si>
    <t>English</t>
  </si>
  <si>
    <t>M.A. in Geography &amp; Environmental Studies</t>
  </si>
  <si>
    <t>Geography &amp; Environmental Studies</t>
  </si>
  <si>
    <t>M.A. in History</t>
  </si>
  <si>
    <t>History</t>
  </si>
  <si>
    <t>Linguistics</t>
  </si>
  <si>
    <t>M.A. in Linguistics</t>
  </si>
  <si>
    <t>M.A. in Teaching English as a Second/Foreign Language</t>
  </si>
  <si>
    <t>M.S. in Mathematics</t>
  </si>
  <si>
    <t>Mathematics</t>
  </si>
  <si>
    <t>M.A. in Music</t>
  </si>
  <si>
    <t>Music</t>
  </si>
  <si>
    <t>M.A. in Political Science</t>
  </si>
  <si>
    <t>Political Science</t>
  </si>
  <si>
    <t>M.A. in Gerontology</t>
  </si>
  <si>
    <t>Psychology</t>
  </si>
  <si>
    <t>M.A. in Latin American Literatures &amp; Cultures</t>
  </si>
  <si>
    <t>Anthropology</t>
  </si>
  <si>
    <t>B.A. in Anthropology</t>
  </si>
  <si>
    <t>Art</t>
  </si>
  <si>
    <t>B.A. in Art</t>
  </si>
  <si>
    <t>B.A. in Art (Art History)</t>
  </si>
  <si>
    <t>B.S. in Biology</t>
  </si>
  <si>
    <t>B.S. in Biology (Secondary Ed.)</t>
  </si>
  <si>
    <t>B.S. in Chemistry</t>
  </si>
  <si>
    <t>B.A. in Communication, Media &amp; Theatre</t>
  </si>
  <si>
    <t>B.S. in Computer Science</t>
  </si>
  <si>
    <t>B.S. in Earth Science</t>
  </si>
  <si>
    <t>Economics</t>
  </si>
  <si>
    <t>B.A. in Economics</t>
  </si>
  <si>
    <t>B.A. in English</t>
  </si>
  <si>
    <t>B.A. in English (Secondary Ed.)</t>
  </si>
  <si>
    <t>B.A. in Geography</t>
  </si>
  <si>
    <t>B.A. in Environmental Studies</t>
  </si>
  <si>
    <t>B.A. in History</t>
  </si>
  <si>
    <t>B.A. in History (Secondary Ed.)</t>
  </si>
  <si>
    <t>B.A. in Justice Studies</t>
  </si>
  <si>
    <t>B.A. in Mathematics</t>
  </si>
  <si>
    <t>B.A. in Mathematics (Secondary Ed.)</t>
  </si>
  <si>
    <t>Philosophy</t>
  </si>
  <si>
    <t>B.A. in Philosophy</t>
  </si>
  <si>
    <t>Physics</t>
  </si>
  <si>
    <t>B.S. in Physics</t>
  </si>
  <si>
    <t>B.A. in Political Science</t>
  </si>
  <si>
    <t>B.A. in Psychology</t>
  </si>
  <si>
    <t>Social Work</t>
  </si>
  <si>
    <t>B.A. in Social Work</t>
  </si>
  <si>
    <t>Sociology</t>
  </si>
  <si>
    <t>B.A. in Sociology</t>
  </si>
  <si>
    <t>B.A. in French Studies</t>
  </si>
  <si>
    <t>B.A. in French</t>
  </si>
  <si>
    <t>B.A. in Spanish</t>
  </si>
  <si>
    <t>College of Education</t>
  </si>
  <si>
    <t>Counselor Education</t>
  </si>
  <si>
    <t>M.A. in Family Counseling</t>
  </si>
  <si>
    <t>M.A. in Inner City Studies</t>
  </si>
  <si>
    <t>M.A.T. in Language Arts-Secondary Ed.</t>
  </si>
  <si>
    <t>Educational Inquiry &amp; Curriculum Studies</t>
  </si>
  <si>
    <t>M.A. in Human Resource Development</t>
  </si>
  <si>
    <t>M.A. in Educational Leadership: School Leadership</t>
  </si>
  <si>
    <t>M.S. in Exercise Science</t>
  </si>
  <si>
    <t>Reading</t>
  </si>
  <si>
    <t>M.A. in Reading</t>
  </si>
  <si>
    <t>M.A. in Gifted Education</t>
  </si>
  <si>
    <t>M.A. in Special Education (Early Childhood)</t>
  </si>
  <si>
    <t>M.A. in Special Education (LBS I)</t>
  </si>
  <si>
    <t>M.S. in Special Education (LBS II)</t>
  </si>
  <si>
    <t>Special Education</t>
  </si>
  <si>
    <t>M.A.T. in Bilingual/Bicultural Education-Elementary</t>
  </si>
  <si>
    <t>M.S. in Instruction in Bilingual/Bicultural Education-Elem</t>
  </si>
  <si>
    <t>M.A.T. in Language Arts-Elementary Ed.</t>
  </si>
  <si>
    <t>Teacher Education</t>
  </si>
  <si>
    <t>B.A. in Inner City Studies</t>
  </si>
  <si>
    <t>B.A. in Human Resource Development</t>
  </si>
  <si>
    <t>B.A. in Health and Wellness (Community)</t>
  </si>
  <si>
    <t>B.A. in Health and Wellness (Secondary Ed.)</t>
  </si>
  <si>
    <t>B.A. in Physical Education (K-12)</t>
  </si>
  <si>
    <t>B.A. in Special Education (LBS I)</t>
  </si>
  <si>
    <t>B.A. in Elementary Education</t>
  </si>
  <si>
    <t>B.A. in Bilingual/Bicultural Education-Elementary</t>
  </si>
  <si>
    <t>B.A. in Early Childhood Education</t>
  </si>
  <si>
    <t>College of Business and Management</t>
  </si>
  <si>
    <t>M.S. in Accounting</t>
  </si>
  <si>
    <t>Master of Business Administration (M.B.A.)</t>
  </si>
  <si>
    <t>B.S. in Accounting</t>
  </si>
  <si>
    <t>B.S. in Finance</t>
  </si>
  <si>
    <t>B.S. in General Business Administration</t>
  </si>
  <si>
    <t>B.S. in Management</t>
  </si>
  <si>
    <t>B.S. in Marketing</t>
  </si>
  <si>
    <t>Nontraditional Degree Programs</t>
  </si>
  <si>
    <t>B.A. in Interdisciplinary Studies</t>
  </si>
  <si>
    <t>B.A. or B.S. in University Without Walls</t>
  </si>
  <si>
    <t>M.A. in Literacy Education</t>
  </si>
  <si>
    <t xml:space="preserve"> </t>
  </si>
  <si>
    <t>Justice Studies</t>
  </si>
  <si>
    <t>Latino &amp; Latin American Studies</t>
  </si>
  <si>
    <t>Fiscal Year 2016 Undergraduate Degrees Conferred by Gender and Ethnicity</t>
  </si>
  <si>
    <t>B.A. in Art (K-12 Teacher Cert.)</t>
  </si>
  <si>
    <t>Foreign Languages &amp; Literatures</t>
  </si>
  <si>
    <t>B.A. in Spanish (K-12 Teacher Cert.)</t>
  </si>
  <si>
    <t>B.A. in Latino &amp; Latin American Studies</t>
  </si>
  <si>
    <t>Womens and Gender Studies</t>
  </si>
  <si>
    <t>B.A. in Women’s and Gender Studies</t>
  </si>
  <si>
    <t>World Language &amp; Cultures</t>
  </si>
  <si>
    <t>M.A. in Counseling - Community</t>
  </si>
  <si>
    <t>M.A. in Counseling - School</t>
  </si>
  <si>
    <t>M.A. in Counseling - Rehabilitation</t>
  </si>
  <si>
    <t>M.A. in Clinical Mental Health Counseling</t>
  </si>
  <si>
    <t>Educational Leadership &amp; Development</t>
  </si>
  <si>
    <t>Health,Phys Ed,Recreation &amp; Athletics</t>
  </si>
  <si>
    <t>Literacy Education</t>
  </si>
  <si>
    <t>M.S. in Instruction in Language Arts-Secondary Ed.</t>
  </si>
  <si>
    <t>Fiscal Year 2016 Graduate Degrees Conferred by Gender and Ethnicity</t>
  </si>
  <si>
    <t>Accounting, Business Law &amp; Finance</t>
  </si>
  <si>
    <t>Management</t>
  </si>
  <si>
    <t>Management &amp;</t>
  </si>
  <si>
    <t>Marketing</t>
  </si>
  <si>
    <t>M.A. in Math Pedagogical Content Knowledge</t>
  </si>
  <si>
    <t>Teaching English Sec Language</t>
  </si>
  <si>
    <t xml:space="preserve">        Fiscal Year 2016</t>
  </si>
  <si>
    <t xml:space="preserve">     Fiscal Year 2016</t>
  </si>
  <si>
    <t>FY 2016 Degrees Conferred by Student Level</t>
  </si>
  <si>
    <t>B.A. in Music</t>
  </si>
  <si>
    <t>B.A. in Mu (K12 Music Education</t>
  </si>
  <si>
    <t>M.A.T. in Early Childhood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</si>
</sst>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0" fontId="0" fillId="0" borderId="0" xfId="0"/>
    <xf numFmtId="165" fontId="6" fillId="0" borderId="0" xfId="24" applyNumberFormat="1" applyFont="1" applyFill="1" applyBorder="1" applyAlignment="1">
      <alignment horizontal="center" vertical="center"/>
      <protection/>
    </xf>
    <xf numFmtId="0" fontId="7" fillId="0" borderId="2" xfId="0" applyFont="1" applyBorder="1" applyAlignment="1">
      <alignment horizontal="left" vertical="center"/>
    </xf>
    <xf numFmtId="3" fontId="7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10" fillId="0" borderId="2" xfId="20" applyFont="1" applyBorder="1" applyAlignment="1">
      <alignment horizontal="right" vertical="center" wrapText="1"/>
      <protection/>
    </xf>
    <xf numFmtId="3" fontId="10" fillId="0" borderId="3" xfId="0" applyNumberFormat="1" applyFont="1" applyBorder="1" applyAlignment="1">
      <alignment horizontal="center" vertical="center"/>
    </xf>
    <xf numFmtId="0" fontId="8" fillId="0" borderId="2" xfId="20" applyFont="1" applyBorder="1" applyAlignment="1">
      <alignment horizontal="left" vertical="center" wrapText="1"/>
      <protection/>
    </xf>
    <xf numFmtId="165" fontId="8" fillId="0" borderId="3" xfId="20" applyNumberFormat="1" applyFont="1" applyBorder="1" applyAlignment="1">
      <alignment horizontal="center" vertical="center"/>
      <protection/>
    </xf>
    <xf numFmtId="164" fontId="8" fillId="0" borderId="4" xfId="20" applyNumberFormat="1" applyFont="1" applyBorder="1" applyAlignment="1">
      <alignment horizontal="center" vertical="center"/>
      <protection/>
    </xf>
    <xf numFmtId="0" fontId="8" fillId="0" borderId="7" xfId="20" applyFont="1" applyBorder="1" applyAlignment="1">
      <alignment horizontal="left" vertical="center" wrapText="1"/>
      <protection/>
    </xf>
    <xf numFmtId="165" fontId="8" fillId="0" borderId="6" xfId="20" applyNumberFormat="1" applyFont="1" applyBorder="1" applyAlignment="1">
      <alignment horizontal="center" vertical="center"/>
      <protection/>
    </xf>
    <xf numFmtId="165" fontId="10" fillId="0" borderId="3" xfId="20" applyNumberFormat="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8" fillId="0" borderId="3" xfId="21" applyFont="1" applyBorder="1" applyAlignment="1">
      <alignment horizontal="left" vertical="center" wrapText="1"/>
      <protection/>
    </xf>
    <xf numFmtId="3" fontId="0" fillId="0" borderId="4" xfId="0" applyNumberFormat="1" applyFont="1" applyBorder="1" applyAlignment="1">
      <alignment horizontal="center" vertical="center"/>
    </xf>
    <xf numFmtId="3" fontId="8" fillId="0" borderId="3" xfId="21" applyNumberFormat="1" applyFont="1" applyBorder="1" applyAlignment="1">
      <alignment horizontal="center" vertical="center"/>
      <protection/>
    </xf>
    <xf numFmtId="3" fontId="8" fillId="0" borderId="2" xfId="21" applyNumberFormat="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right" vertical="center" wrapText="1"/>
      <protection/>
    </xf>
    <xf numFmtId="3" fontId="0" fillId="0" borderId="3" xfId="0" applyNumberFormat="1" applyFont="1" applyBorder="1" applyAlignment="1">
      <alignment horizontal="center" vertical="center"/>
    </xf>
    <xf numFmtId="0" fontId="8" fillId="0" borderId="6" xfId="21" applyFont="1" applyBorder="1" applyAlignment="1">
      <alignment horizontal="left" vertical="center" wrapText="1"/>
      <protection/>
    </xf>
    <xf numFmtId="3" fontId="8" fillId="0" borderId="6" xfId="21" applyNumberFormat="1" applyFont="1" applyBorder="1" applyAlignment="1">
      <alignment horizontal="center" vertical="center"/>
      <protection/>
    </xf>
    <xf numFmtId="3" fontId="8" fillId="0" borderId="7" xfId="21" applyNumberFormat="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right" vertical="center" wrapText="1"/>
      <protection/>
    </xf>
    <xf numFmtId="0" fontId="9" fillId="0" borderId="5" xfId="0" applyFont="1" applyBorder="1" applyAlignment="1">
      <alignment horizontal="center" vertical="center"/>
    </xf>
    <xf numFmtId="0" fontId="10" fillId="0" borderId="5" xfId="22" applyFont="1" applyBorder="1" applyAlignment="1">
      <alignment horizontal="center" vertical="center" wrapText="1"/>
      <protection/>
    </xf>
    <xf numFmtId="0" fontId="10" fillId="3" borderId="8" xfId="23" applyFont="1" applyFill="1" applyBorder="1" applyAlignment="1">
      <alignment horizontal="center" vertical="center" wrapText="1"/>
      <protection/>
    </xf>
    <xf numFmtId="0" fontId="10" fillId="0" borderId="9" xfId="22" applyFont="1" applyBorder="1" applyAlignment="1">
      <alignment horizontal="center" vertical="center" wrapText="1"/>
      <protection/>
    </xf>
    <xf numFmtId="0" fontId="6" fillId="0" borderId="10" xfId="25" applyFont="1" applyBorder="1" applyAlignment="1">
      <alignment horizontal="left" vertical="top" wrapText="1"/>
      <protection/>
    </xf>
    <xf numFmtId="165" fontId="6" fillId="0" borderId="10" xfId="25" applyNumberFormat="1" applyFont="1" applyBorder="1" applyAlignment="1">
      <alignment horizontal="right" vertical="center"/>
      <protection/>
    </xf>
    <xf numFmtId="165" fontId="6" fillId="0" borderId="11" xfId="25" applyNumberFormat="1" applyFont="1" applyBorder="1" applyAlignment="1">
      <alignment horizontal="right" vertical="center"/>
      <protection/>
    </xf>
    <xf numFmtId="165" fontId="0" fillId="0" borderId="10" xfId="0" applyNumberFormat="1" applyBorder="1"/>
    <xf numFmtId="0" fontId="10" fillId="0" borderId="8" xfId="24" applyFont="1" applyBorder="1" applyAlignment="1">
      <alignment horizontal="center" vertical="center" wrapText="1"/>
      <protection/>
    </xf>
    <xf numFmtId="0" fontId="6" fillId="0" borderId="10" xfId="26" applyFont="1" applyBorder="1" applyAlignment="1">
      <alignment horizontal="left" vertical="top" wrapText="1"/>
      <protection/>
    </xf>
    <xf numFmtId="165" fontId="6" fillId="0" borderId="10" xfId="26" applyNumberFormat="1" applyFont="1" applyBorder="1" applyAlignment="1">
      <alignment horizontal="right" vertical="center"/>
      <protection/>
    </xf>
    <xf numFmtId="165" fontId="6" fillId="0" borderId="11" xfId="26" applyNumberFormat="1" applyFont="1" applyBorder="1" applyAlignment="1">
      <alignment horizontal="right" vertical="center"/>
      <protection/>
    </xf>
    <xf numFmtId="165" fontId="0" fillId="0" borderId="11" xfId="0" applyNumberFormat="1" applyBorder="1"/>
    <xf numFmtId="0" fontId="6" fillId="0" borderId="10" xfId="27" applyFont="1" applyBorder="1" applyAlignment="1">
      <alignment horizontal="left" vertical="top" wrapText="1"/>
      <protection/>
    </xf>
    <xf numFmtId="165" fontId="6" fillId="0" borderId="10" xfId="27" applyNumberFormat="1" applyFont="1" applyBorder="1" applyAlignment="1">
      <alignment horizontal="right" vertical="center"/>
      <protection/>
    </xf>
    <xf numFmtId="165" fontId="6" fillId="0" borderId="11" xfId="27" applyNumberFormat="1" applyFont="1" applyBorder="1" applyAlignment="1">
      <alignment horizontal="right" vertical="center"/>
      <protection/>
    </xf>
    <xf numFmtId="0" fontId="10" fillId="0" borderId="9" xfId="22" applyFont="1" applyBorder="1" applyAlignment="1">
      <alignment horizontal="center" vertical="center" wrapText="1"/>
      <protection/>
    </xf>
    <xf numFmtId="0" fontId="10" fillId="0" borderId="8" xfId="22" applyFont="1" applyBorder="1" applyAlignment="1">
      <alignment horizontal="center" vertical="center" wrapText="1"/>
      <protection/>
    </xf>
    <xf numFmtId="0" fontId="6" fillId="0" borderId="3" xfId="28" applyFont="1" applyBorder="1" applyAlignment="1">
      <alignment horizontal="left" vertical="top" wrapText="1"/>
      <protection/>
    </xf>
    <xf numFmtId="165" fontId="6" fillId="0" borderId="3" xfId="28" applyNumberFormat="1" applyFont="1" applyBorder="1" applyAlignment="1">
      <alignment horizontal="right" vertical="center"/>
      <protection/>
    </xf>
    <xf numFmtId="165" fontId="6" fillId="0" borderId="3" xfId="28" applyNumberFormat="1" applyFont="1" applyFill="1" applyBorder="1" applyAlignment="1">
      <alignment horizontal="right" vertical="center"/>
      <protection/>
    </xf>
    <xf numFmtId="165" fontId="6" fillId="0" borderId="5" xfId="28" applyNumberFormat="1" applyFont="1" applyFill="1" applyBorder="1" applyAlignment="1">
      <alignment horizontal="right" vertical="center"/>
      <protection/>
    </xf>
    <xf numFmtId="165" fontId="0" fillId="0" borderId="3" xfId="0" applyNumberFormat="1" applyBorder="1"/>
    <xf numFmtId="165" fontId="0" fillId="0" borderId="5" xfId="0" applyNumberFormat="1" applyBorder="1"/>
    <xf numFmtId="0" fontId="10" fillId="0" borderId="8" xfId="22" applyFont="1" applyBorder="1" applyAlignment="1">
      <alignment horizontal="center" vertical="center" wrapText="1"/>
      <protection/>
    </xf>
    <xf numFmtId="0" fontId="6" fillId="0" borderId="10" xfId="29" applyFont="1" applyBorder="1" applyAlignment="1">
      <alignment horizontal="left" vertical="top" wrapText="1"/>
      <protection/>
    </xf>
    <xf numFmtId="165" fontId="6" fillId="0" borderId="10" xfId="29" applyNumberFormat="1" applyFont="1" applyBorder="1" applyAlignment="1">
      <alignment horizontal="right" vertical="center"/>
      <protection/>
    </xf>
    <xf numFmtId="165" fontId="6" fillId="0" borderId="11" xfId="29" applyNumberFormat="1" applyFont="1" applyBorder="1" applyAlignment="1">
      <alignment horizontal="right" vertical="center"/>
      <protection/>
    </xf>
    <xf numFmtId="0" fontId="0" fillId="0" borderId="10" xfId="0" applyBorder="1"/>
    <xf numFmtId="0" fontId="10" fillId="0" borderId="8" xfId="21" applyFont="1" applyBorder="1" applyAlignment="1">
      <alignment horizontal="center" vertical="center" wrapText="1"/>
      <protection/>
    </xf>
    <xf numFmtId="0" fontId="6" fillId="0" borderId="3" xfId="30" applyFont="1" applyBorder="1" applyAlignment="1">
      <alignment horizontal="left" vertical="top" wrapText="1"/>
      <protection/>
    </xf>
    <xf numFmtId="165" fontId="6" fillId="0" borderId="3" xfId="30" applyNumberFormat="1" applyFont="1" applyBorder="1" applyAlignment="1">
      <alignment horizontal="right" vertical="center"/>
      <protection/>
    </xf>
    <xf numFmtId="165" fontId="6" fillId="0" borderId="3" xfId="30" applyNumberFormat="1" applyFont="1" applyFill="1" applyBorder="1" applyAlignment="1">
      <alignment horizontal="right" vertical="center"/>
      <protection/>
    </xf>
    <xf numFmtId="165" fontId="6" fillId="0" borderId="5" xfId="30" applyNumberFormat="1" applyFont="1" applyFill="1" applyBorder="1" applyAlignment="1">
      <alignment horizontal="right" vertical="center"/>
      <protection/>
    </xf>
    <xf numFmtId="0" fontId="5" fillId="3" borderId="8" xfId="23" applyFont="1" applyFill="1" applyBorder="1" applyAlignment="1">
      <alignment horizontal="center" vertical="center" wrapText="1"/>
      <protection/>
    </xf>
    <xf numFmtId="0" fontId="5" fillId="0" borderId="9" xfId="22" applyFont="1" applyBorder="1" applyAlignment="1">
      <alignment horizontal="center" vertical="center" wrapText="1"/>
      <protection/>
    </xf>
    <xf numFmtId="0" fontId="6" fillId="0" borderId="10" xfId="31" applyFont="1" applyBorder="1" applyAlignment="1">
      <alignment horizontal="left" vertical="top" wrapText="1"/>
      <protection/>
    </xf>
    <xf numFmtId="165" fontId="6" fillId="0" borderId="10" xfId="31" applyNumberFormat="1" applyFont="1" applyBorder="1" applyAlignment="1">
      <alignment horizontal="right" vertical="center"/>
      <protection/>
    </xf>
    <xf numFmtId="165" fontId="6" fillId="0" borderId="11" xfId="31" applyNumberFormat="1" applyFont="1" applyBorder="1" applyAlignment="1">
      <alignment horizontal="right" vertical="center"/>
      <protection/>
    </xf>
    <xf numFmtId="165" fontId="6" fillId="0" borderId="11" xfId="31" applyNumberFormat="1" applyFont="1" applyBorder="1" applyAlignment="1">
      <alignment horizontal="right" vertical="center"/>
      <protection/>
    </xf>
    <xf numFmtId="0" fontId="10" fillId="0" borderId="5" xfId="21" applyFont="1" applyFill="1" applyBorder="1" applyAlignment="1">
      <alignment horizontal="center" vertical="center" wrapText="1"/>
      <protection/>
    </xf>
    <xf numFmtId="3" fontId="0" fillId="0" borderId="5" xfId="0" applyNumberFormat="1" applyBorder="1" applyAlignment="1">
      <alignment horizontal="center"/>
    </xf>
    <xf numFmtId="165" fontId="0" fillId="0" borderId="11" xfId="0" applyNumberFormat="1" applyBorder="1"/>
    <xf numFmtId="165" fontId="6" fillId="0" borderId="12" xfId="31" applyNumberFormat="1" applyFont="1" applyBorder="1" applyAlignment="1">
      <alignment horizontal="right" vertical="center"/>
      <protection/>
    </xf>
    <xf numFmtId="0" fontId="5" fillId="3" borderId="3" xfId="23" applyFont="1" applyFill="1" applyBorder="1" applyAlignment="1">
      <alignment horizontal="center" vertical="center" wrapText="1"/>
      <protection/>
    </xf>
    <xf numFmtId="165" fontId="6" fillId="0" borderId="11" xfId="25" applyNumberFormat="1" applyFont="1" applyBorder="1" applyAlignment="1">
      <alignment horizontal="right" vertical="center"/>
      <protection/>
    </xf>
    <xf numFmtId="165" fontId="6" fillId="0" borderId="12" xfId="25" applyNumberFormat="1" applyFont="1" applyBorder="1" applyAlignment="1">
      <alignment horizontal="right" vertical="center"/>
      <protection/>
    </xf>
    <xf numFmtId="0" fontId="10" fillId="3" borderId="3" xfId="23" applyFont="1" applyFill="1" applyBorder="1" applyAlignment="1">
      <alignment horizontal="center" vertical="center" wrapText="1"/>
      <protection/>
    </xf>
    <xf numFmtId="165" fontId="6" fillId="0" borderId="11" xfId="26" applyNumberFormat="1" applyFont="1" applyBorder="1" applyAlignment="1">
      <alignment horizontal="right" vertical="center"/>
      <protection/>
    </xf>
    <xf numFmtId="165" fontId="6" fillId="0" borderId="12" xfId="26" applyNumberFormat="1" applyFont="1" applyBorder="1" applyAlignment="1">
      <alignment horizontal="right" vertical="center"/>
      <protection/>
    </xf>
    <xf numFmtId="0" fontId="10" fillId="0" borderId="5" xfId="24" applyFont="1" applyBorder="1" applyAlignment="1">
      <alignment horizontal="center" vertical="center" wrapText="1"/>
      <protection/>
    </xf>
    <xf numFmtId="165" fontId="6" fillId="0" borderId="11" xfId="27" applyNumberFormat="1" applyFont="1" applyBorder="1" applyAlignment="1">
      <alignment horizontal="right" vertical="center"/>
      <protection/>
    </xf>
    <xf numFmtId="165" fontId="6" fillId="0" borderId="12" xfId="27" applyNumberFormat="1" applyFont="1" applyBorder="1" applyAlignment="1">
      <alignment horizontal="right" vertical="center"/>
      <protection/>
    </xf>
    <xf numFmtId="165" fontId="6" fillId="0" borderId="5" xfId="28" applyNumberFormat="1" applyFont="1" applyFill="1" applyBorder="1" applyAlignment="1">
      <alignment horizontal="right" vertical="center"/>
      <protection/>
    </xf>
    <xf numFmtId="165" fontId="0" fillId="0" borderId="5" xfId="0" applyNumberFormat="1" applyBorder="1"/>
    <xf numFmtId="165" fontId="6" fillId="0" borderId="11" xfId="29" applyNumberFormat="1" applyFont="1" applyBorder="1" applyAlignment="1">
      <alignment horizontal="right" vertical="center"/>
      <protection/>
    </xf>
    <xf numFmtId="165" fontId="6" fillId="0" borderId="12" xfId="29" applyNumberFormat="1" applyFont="1" applyBorder="1" applyAlignment="1">
      <alignment horizontal="right" vertical="center"/>
      <protection/>
    </xf>
    <xf numFmtId="165" fontId="6" fillId="0" borderId="5" xfId="30" applyNumberFormat="1" applyFont="1" applyFill="1" applyBorder="1" applyAlignment="1">
      <alignment horizontal="right" vertical="center"/>
      <protection/>
    </xf>
    <xf numFmtId="165" fontId="6" fillId="0" borderId="11" xfId="31" applyNumberFormat="1" applyFont="1" applyBorder="1" applyAlignment="1">
      <alignment horizontal="right" vertical="center"/>
      <protection/>
    </xf>
    <xf numFmtId="165" fontId="6" fillId="0" borderId="13" xfId="31" applyNumberFormat="1" applyFont="1" applyBorder="1" applyAlignment="1">
      <alignment horizontal="right" vertical="center"/>
      <protection/>
    </xf>
    <xf numFmtId="0" fontId="6" fillId="0" borderId="13" xfId="31" applyFont="1" applyBorder="1" applyAlignment="1">
      <alignment horizontal="left" vertical="top" wrapText="1"/>
      <protection/>
    </xf>
    <xf numFmtId="0" fontId="6" fillId="0" borderId="13" xfId="25" applyFont="1" applyBorder="1" applyAlignment="1">
      <alignment horizontal="left" vertical="top" wrapText="1"/>
      <protection/>
    </xf>
    <xf numFmtId="0" fontId="6" fillId="0" borderId="14" xfId="25" applyFont="1" applyBorder="1" applyAlignment="1">
      <alignment vertical="top" wrapText="1"/>
      <protection/>
    </xf>
    <xf numFmtId="0" fontId="6" fillId="0" borderId="13" xfId="26" applyFont="1" applyBorder="1" applyAlignment="1">
      <alignment horizontal="left" vertical="top" wrapText="1"/>
      <protection/>
    </xf>
    <xf numFmtId="0" fontId="6" fillId="0" borderId="13" xfId="27" applyFont="1" applyBorder="1" applyAlignment="1">
      <alignment horizontal="left" vertical="top" wrapText="1"/>
      <protection/>
    </xf>
    <xf numFmtId="0" fontId="6" fillId="0" borderId="2" xfId="28" applyFont="1" applyBorder="1" applyAlignment="1">
      <alignment horizontal="left" vertical="top" wrapText="1"/>
      <protection/>
    </xf>
    <xf numFmtId="0" fontId="6" fillId="0" borderId="13" xfId="29" applyFont="1" applyBorder="1" applyAlignment="1">
      <alignment horizontal="left" vertical="top" wrapText="1"/>
      <protection/>
    </xf>
    <xf numFmtId="0" fontId="6" fillId="0" borderId="13" xfId="29" applyFont="1" applyFill="1" applyBorder="1" applyAlignment="1">
      <alignment horizontal="left" vertical="top" wrapText="1"/>
      <protection/>
    </xf>
    <xf numFmtId="0" fontId="1" fillId="0" borderId="0" xfId="32">
      <alignment/>
      <protection/>
    </xf>
    <xf numFmtId="0" fontId="6" fillId="0" borderId="11" xfId="25" applyFont="1" applyBorder="1" applyAlignment="1">
      <alignment horizontal="left" vertical="top" wrapText="1"/>
      <protection/>
    </xf>
    <xf numFmtId="165" fontId="6" fillId="0" borderId="15" xfId="32" applyNumberFormat="1" applyFont="1" applyBorder="1" applyAlignment="1">
      <alignment horizontal="right" vertical="center"/>
      <protection/>
    </xf>
    <xf numFmtId="165" fontId="6" fillId="0" borderId="16" xfId="32" applyNumberFormat="1" applyFont="1" applyBorder="1" applyAlignment="1">
      <alignment horizontal="right" vertical="center"/>
      <protection/>
    </xf>
    <xf numFmtId="165" fontId="6" fillId="0" borderId="17" xfId="32" applyNumberFormat="1" applyFont="1" applyBorder="1" applyAlignment="1">
      <alignment horizontal="right" vertical="center"/>
      <protection/>
    </xf>
    <xf numFmtId="165" fontId="6" fillId="0" borderId="18" xfId="32" applyNumberFormat="1" applyFont="1" applyBorder="1" applyAlignment="1">
      <alignment horizontal="right" vertical="center"/>
      <protection/>
    </xf>
    <xf numFmtId="165" fontId="6" fillId="0" borderId="19" xfId="32" applyNumberFormat="1" applyFont="1" applyBorder="1" applyAlignment="1">
      <alignment horizontal="right" vertical="center"/>
      <protection/>
    </xf>
    <xf numFmtId="165" fontId="6" fillId="0" borderId="12" xfId="32" applyNumberFormat="1" applyFont="1" applyBorder="1" applyAlignment="1">
      <alignment horizontal="right" vertical="center"/>
      <protection/>
    </xf>
    <xf numFmtId="0" fontId="6" fillId="0" borderId="10" xfId="26" applyFont="1" applyBorder="1" applyAlignment="1">
      <alignment horizontal="left" vertical="top" wrapText="1"/>
      <protection/>
    </xf>
    <xf numFmtId="165" fontId="6" fillId="0" borderId="10" xfId="26" applyNumberFormat="1" applyFont="1" applyBorder="1" applyAlignment="1">
      <alignment horizontal="right" vertical="center"/>
      <protection/>
    </xf>
    <xf numFmtId="165" fontId="6" fillId="0" borderId="11" xfId="26" applyNumberFormat="1" applyFont="1" applyBorder="1" applyAlignment="1">
      <alignment horizontal="right" vertical="center"/>
      <protection/>
    </xf>
    <xf numFmtId="165" fontId="6" fillId="0" borderId="18" xfId="26" applyNumberFormat="1" applyFont="1" applyFill="1" applyBorder="1" applyAlignment="1">
      <alignment horizontal="right" vertical="center"/>
      <protection/>
    </xf>
    <xf numFmtId="165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9" xfId="21" applyFont="1" applyBorder="1" applyAlignment="1">
      <alignment horizontal="left" vertical="center" wrapText="1"/>
      <protection/>
    </xf>
    <xf numFmtId="0" fontId="9" fillId="0" borderId="22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10" fillId="0" borderId="22" xfId="21" applyFont="1" applyBorder="1" applyAlignment="1">
      <alignment horizontal="left" vertical="center" wrapText="1"/>
      <protection/>
    </xf>
    <xf numFmtId="0" fontId="9" fillId="0" borderId="9" xfId="21" applyFont="1" applyBorder="1" applyAlignment="1">
      <alignment horizontal="left" vertical="center"/>
      <protection/>
    </xf>
    <xf numFmtId="0" fontId="9" fillId="0" borderId="7" xfId="21" applyFont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/>
    </xf>
    <xf numFmtId="0" fontId="9" fillId="0" borderId="9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6" fillId="0" borderId="13" xfId="31" applyFont="1" applyBorder="1" applyAlignment="1">
      <alignment horizontal="left" vertical="top" wrapText="1"/>
      <protection/>
    </xf>
    <xf numFmtId="0" fontId="6" fillId="0" borderId="13" xfId="31" applyFont="1" applyFill="1" applyBorder="1" applyAlignment="1">
      <alignment horizontal="left" vertical="top" wrapText="1"/>
      <protection/>
    </xf>
    <xf numFmtId="0" fontId="6" fillId="0" borderId="10" xfId="31" applyFont="1" applyFill="1" applyBorder="1" applyAlignment="1">
      <alignment horizontal="left" vertical="top" wrapText="1"/>
      <protection/>
    </xf>
    <xf numFmtId="0" fontId="4" fillId="0" borderId="9" xfId="23" applyFont="1" applyBorder="1" applyAlignment="1">
      <alignment horizontal="left" vertical="center"/>
      <protection/>
    </xf>
    <xf numFmtId="0" fontId="4" fillId="0" borderId="22" xfId="23" applyFont="1" applyBorder="1" applyAlignment="1">
      <alignment horizontal="left" vertical="center"/>
      <protection/>
    </xf>
    <xf numFmtId="0" fontId="4" fillId="0" borderId="8" xfId="23" applyFont="1" applyBorder="1" applyAlignment="1">
      <alignment horizontal="center" vertical="center"/>
      <protection/>
    </xf>
    <xf numFmtId="0" fontId="4" fillId="0" borderId="23" xfId="23" applyFont="1" applyBorder="1" applyAlignment="1">
      <alignment horizontal="center" vertical="center"/>
      <protection/>
    </xf>
    <xf numFmtId="0" fontId="5" fillId="3" borderId="5" xfId="23" applyFont="1" applyFill="1" applyBorder="1" applyAlignment="1">
      <alignment horizontal="center" vertical="center" wrapText="1"/>
      <protection/>
    </xf>
    <xf numFmtId="0" fontId="5" fillId="3" borderId="4" xfId="23" applyFont="1" applyFill="1" applyBorder="1" applyAlignment="1">
      <alignment horizontal="center" vertical="center" wrapText="1"/>
      <protection/>
    </xf>
    <xf numFmtId="0" fontId="5" fillId="3" borderId="2" xfId="23" applyFont="1" applyFill="1" applyBorder="1" applyAlignment="1">
      <alignment horizontal="center" vertical="center" wrapText="1"/>
      <protection/>
    </xf>
    <xf numFmtId="0" fontId="5" fillId="3" borderId="20" xfId="23" applyFont="1" applyFill="1" applyBorder="1" applyAlignment="1">
      <alignment horizontal="center" vertical="center" wrapText="1"/>
      <protection/>
    </xf>
    <xf numFmtId="0" fontId="5" fillId="3" borderId="24" xfId="23" applyFont="1" applyFill="1" applyBorder="1" applyAlignment="1">
      <alignment horizontal="center" vertical="center" wrapText="1"/>
      <protection/>
    </xf>
    <xf numFmtId="0" fontId="4" fillId="3" borderId="20" xfId="23" applyFont="1" applyFill="1" applyBorder="1" applyAlignment="1">
      <alignment horizontal="center" vertical="center"/>
      <protection/>
    </xf>
    <xf numFmtId="0" fontId="4" fillId="3" borderId="21" xfId="23" applyFont="1" applyFill="1" applyBorder="1" applyAlignment="1">
      <alignment horizontal="center" vertical="center"/>
      <protection/>
    </xf>
    <xf numFmtId="0" fontId="4" fillId="3" borderId="9" xfId="23" applyFont="1" applyFill="1" applyBorder="1" applyAlignment="1">
      <alignment horizontal="center" vertical="center"/>
      <protection/>
    </xf>
    <xf numFmtId="0" fontId="6" fillId="0" borderId="13" xfId="25" applyFont="1" applyBorder="1" applyAlignment="1">
      <alignment horizontal="left" vertical="top" wrapText="1"/>
      <protection/>
    </xf>
    <xf numFmtId="0" fontId="6" fillId="0" borderId="14" xfId="25" applyFont="1" applyBorder="1" applyAlignment="1">
      <alignment horizontal="left" vertical="top" wrapText="1"/>
      <protection/>
    </xf>
    <xf numFmtId="0" fontId="6" fillId="0" borderId="25" xfId="25" applyFont="1" applyBorder="1" applyAlignment="1">
      <alignment horizontal="left" vertical="top" wrapText="1"/>
      <protection/>
    </xf>
    <xf numFmtId="0" fontId="6" fillId="0" borderId="13" xfId="25" applyFont="1" applyFill="1" applyBorder="1" applyAlignment="1">
      <alignment horizontal="left" vertical="top" wrapText="1"/>
      <protection/>
    </xf>
    <xf numFmtId="0" fontId="6" fillId="0" borderId="10" xfId="25" applyFont="1" applyFill="1" applyBorder="1" applyAlignment="1">
      <alignment horizontal="left" vertical="top" wrapText="1"/>
      <protection/>
    </xf>
    <xf numFmtId="0" fontId="6" fillId="0" borderId="14" xfId="25" applyFont="1" applyBorder="1" applyAlignment="1">
      <alignment horizontal="left" vertical="top" wrapText="1"/>
      <protection/>
    </xf>
    <xf numFmtId="0" fontId="6" fillId="0" borderId="26" xfId="25" applyFont="1" applyBorder="1" applyAlignment="1">
      <alignment horizontal="left" vertical="top" wrapText="1"/>
      <protection/>
    </xf>
    <xf numFmtId="0" fontId="6" fillId="0" borderId="25" xfId="25" applyFont="1" applyBorder="1" applyAlignment="1">
      <alignment horizontal="left" vertical="top" wrapText="1"/>
      <protection/>
    </xf>
    <xf numFmtId="0" fontId="9" fillId="3" borderId="20" xfId="23" applyFont="1" applyFill="1" applyBorder="1" applyAlignment="1">
      <alignment horizontal="center" vertical="center"/>
      <protection/>
    </xf>
    <xf numFmtId="0" fontId="9" fillId="3" borderId="21" xfId="23" applyFont="1" applyFill="1" applyBorder="1" applyAlignment="1">
      <alignment horizontal="center" vertical="center"/>
      <protection/>
    </xf>
    <xf numFmtId="0" fontId="9" fillId="3" borderId="9" xfId="23" applyFont="1" applyFill="1" applyBorder="1" applyAlignment="1">
      <alignment horizontal="center" vertical="center"/>
      <protection/>
    </xf>
    <xf numFmtId="0" fontId="9" fillId="0" borderId="9" xfId="23" applyFont="1" applyBorder="1" applyAlignment="1">
      <alignment horizontal="left" vertical="center"/>
      <protection/>
    </xf>
    <xf numFmtId="0" fontId="9" fillId="0" borderId="22" xfId="23" applyFont="1" applyBorder="1" applyAlignment="1">
      <alignment horizontal="left" vertical="center"/>
      <protection/>
    </xf>
    <xf numFmtId="0" fontId="10" fillId="3" borderId="20" xfId="23" applyFont="1" applyFill="1" applyBorder="1" applyAlignment="1">
      <alignment horizontal="center" vertical="center" wrapText="1"/>
      <protection/>
    </xf>
    <xf numFmtId="0" fontId="10" fillId="3" borderId="24" xfId="23" applyFont="1" applyFill="1" applyBorder="1" applyAlignment="1">
      <alignment horizontal="center" vertical="center" wrapText="1"/>
      <protection/>
    </xf>
    <xf numFmtId="0" fontId="10" fillId="3" borderId="5" xfId="23" applyFont="1" applyFill="1" applyBorder="1" applyAlignment="1">
      <alignment horizontal="center" vertical="center" wrapText="1"/>
      <protection/>
    </xf>
    <xf numFmtId="0" fontId="10" fillId="3" borderId="4" xfId="23" applyFont="1" applyFill="1" applyBorder="1" applyAlignment="1">
      <alignment horizontal="center" vertical="center" wrapText="1"/>
      <protection/>
    </xf>
    <xf numFmtId="0" fontId="10" fillId="3" borderId="2" xfId="23" applyFont="1" applyFill="1" applyBorder="1" applyAlignment="1">
      <alignment horizontal="center" vertical="center" wrapText="1"/>
      <protection/>
    </xf>
    <xf numFmtId="0" fontId="9" fillId="0" borderId="8" xfId="23" applyFont="1" applyBorder="1" applyAlignment="1">
      <alignment horizontal="center" vertical="center"/>
      <protection/>
    </xf>
    <xf numFmtId="0" fontId="9" fillId="0" borderId="23" xfId="23" applyFont="1" applyBorder="1" applyAlignment="1">
      <alignment horizontal="center" vertical="center"/>
      <protection/>
    </xf>
    <xf numFmtId="0" fontId="3" fillId="4" borderId="0" xfId="0" applyFont="1" applyFill="1" applyBorder="1" applyAlignment="1">
      <alignment horizontal="center" vertical="center"/>
    </xf>
    <xf numFmtId="0" fontId="9" fillId="0" borderId="9" xfId="24" applyFont="1" applyBorder="1" applyAlignment="1">
      <alignment horizontal="left" vertical="center"/>
      <protection/>
    </xf>
    <xf numFmtId="0" fontId="9" fillId="0" borderId="22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23" xfId="24" applyFont="1" applyBorder="1" applyAlignment="1">
      <alignment horizontal="center" vertical="center"/>
      <protection/>
    </xf>
    <xf numFmtId="0" fontId="9" fillId="0" borderId="5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10" fillId="0" borderId="20" xfId="24" applyFont="1" applyBorder="1" applyAlignment="1">
      <alignment horizontal="center" vertical="center" wrapText="1"/>
      <protection/>
    </xf>
    <xf numFmtId="0" fontId="10" fillId="0" borderId="27" xfId="24" applyFont="1" applyBorder="1" applyAlignment="1">
      <alignment horizontal="center" vertical="center" wrapText="1"/>
      <protection/>
    </xf>
    <xf numFmtId="0" fontId="6" fillId="0" borderId="13" xfId="26" applyFont="1" applyBorder="1" applyAlignment="1">
      <alignment horizontal="left" vertical="top" wrapText="1"/>
      <protection/>
    </xf>
    <xf numFmtId="0" fontId="6" fillId="0" borderId="13" xfId="26" applyFont="1" applyFill="1" applyBorder="1" applyAlignment="1">
      <alignment horizontal="left" vertical="top" wrapText="1"/>
      <protection/>
    </xf>
    <xf numFmtId="0" fontId="6" fillId="0" borderId="10" xfId="26" applyFont="1" applyFill="1" applyBorder="1" applyAlignment="1">
      <alignment horizontal="left" vertical="top" wrapText="1"/>
      <protection/>
    </xf>
    <xf numFmtId="0" fontId="6" fillId="0" borderId="14" xfId="26" applyFont="1" applyBorder="1" applyAlignment="1">
      <alignment horizontal="left" vertical="top" wrapText="1"/>
      <protection/>
    </xf>
    <xf numFmtId="0" fontId="6" fillId="0" borderId="25" xfId="26" applyFont="1" applyBorder="1" applyAlignment="1">
      <alignment horizontal="left" vertical="top" wrapText="1"/>
      <protection/>
    </xf>
    <xf numFmtId="0" fontId="6" fillId="0" borderId="14" xfId="26" applyFont="1" applyBorder="1" applyAlignment="1">
      <alignment horizontal="center" vertical="center" wrapText="1"/>
      <protection/>
    </xf>
    <xf numFmtId="0" fontId="6" fillId="0" borderId="26" xfId="26" applyFont="1" applyBorder="1" applyAlignment="1">
      <alignment horizontal="center" vertical="center" wrapText="1"/>
      <protection/>
    </xf>
    <xf numFmtId="0" fontId="6" fillId="0" borderId="25" xfId="26" applyFont="1" applyBorder="1" applyAlignment="1">
      <alignment horizontal="center" vertical="center" wrapText="1"/>
      <protection/>
    </xf>
    <xf numFmtId="0" fontId="6" fillId="0" borderId="13" xfId="27" applyFont="1" applyBorder="1" applyAlignment="1">
      <alignment horizontal="left" vertical="top" wrapText="1"/>
      <protection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9" xfId="24" applyFont="1" applyBorder="1" applyAlignment="1">
      <alignment horizontal="left" vertical="center"/>
      <protection/>
    </xf>
    <xf numFmtId="0" fontId="9" fillId="0" borderId="20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9" xfId="22" applyFont="1" applyBorder="1" applyAlignment="1">
      <alignment horizontal="left" vertical="center"/>
      <protection/>
    </xf>
    <xf numFmtId="0" fontId="9" fillId="0" borderId="22" xfId="22" applyFont="1" applyBorder="1" applyAlignment="1">
      <alignment horizontal="left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23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 wrapText="1"/>
      <protection/>
    </xf>
    <xf numFmtId="0" fontId="10" fillId="0" borderId="4" xfId="22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10" fillId="0" borderId="20" xfId="22" applyFont="1" applyBorder="1" applyAlignment="1">
      <alignment horizontal="center" vertical="center" wrapText="1"/>
      <protection/>
    </xf>
    <xf numFmtId="0" fontId="10" fillId="0" borderId="27" xfId="22" applyFont="1" applyBorder="1" applyAlignment="1">
      <alignment horizontal="center" vertical="center" wrapText="1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4" xfId="22" applyFont="1" applyBorder="1" applyAlignment="1">
      <alignment horizontal="center" vertical="center"/>
      <protection/>
    </xf>
    <xf numFmtId="0" fontId="6" fillId="0" borderId="13" xfId="29" applyFont="1" applyBorder="1" applyAlignment="1">
      <alignment horizontal="left" vertical="top" wrapText="1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6" fillId="0" borderId="2" xfId="30" applyFont="1" applyBorder="1" applyAlignment="1">
      <alignment horizontal="left" vertical="top" wrapText="1"/>
      <protection/>
    </xf>
    <xf numFmtId="0" fontId="9" fillId="0" borderId="22" xfId="21" applyFont="1" applyBorder="1" applyAlignment="1">
      <alignment horizontal="left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9" fillId="0" borderId="23" xfId="21" applyFont="1" applyBorder="1" applyAlignment="1">
      <alignment horizontal="center" vertical="center"/>
      <protection/>
    </xf>
    <xf numFmtId="0" fontId="10" fillId="0" borderId="20" xfId="21" applyFont="1" applyBorder="1" applyAlignment="1">
      <alignment horizontal="center" vertical="center" wrapText="1"/>
      <protection/>
    </xf>
    <xf numFmtId="0" fontId="10" fillId="0" borderId="24" xfId="2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Graduate Total" xfId="20"/>
    <cellStyle name="Normal_Sheet3" xfId="21"/>
    <cellStyle name="Normal_CBM Summary Profile" xfId="22"/>
    <cellStyle name="Normal_Sheet1" xfId="23"/>
    <cellStyle name="Normal_COE Summary Profile" xfId="24"/>
    <cellStyle name="Normal_CAS Undergrad Summary Profile" xfId="25"/>
    <cellStyle name="Normal_COE Grad Summary Profile" xfId="26"/>
    <cellStyle name="Normal_COE Undergrad Summary Profile" xfId="27"/>
    <cellStyle name="Normal_CBM Grad Summary Profile" xfId="28"/>
    <cellStyle name="Normal_CBM Undergrad Summary Profile" xfId="29"/>
    <cellStyle name="Normal_NDP Summary Profile" xfId="30"/>
    <cellStyle name="Normal_CAS Grad Summary Profile" xfId="31"/>
    <cellStyle name="Normal_CAS Undergrad Summary Profile_1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>
      <selection activeCell="J12" sqref="J12"/>
    </sheetView>
  </sheetViews>
  <sheetFormatPr defaultColWidth="9.140625" defaultRowHeight="15"/>
  <cols>
    <col min="1" max="1" width="19.8515625" style="9" customWidth="1"/>
    <col min="2" max="2" width="12.140625" style="0" customWidth="1"/>
    <col min="3" max="3" width="9.7109375" style="0" customWidth="1"/>
    <col min="4" max="4" width="9.7109375" style="9" customWidth="1"/>
    <col min="5" max="5" width="9.28125" style="0" customWidth="1"/>
  </cols>
  <sheetData>
    <row r="1" spans="1:6" ht="20.25">
      <c r="A1" s="125" t="s">
        <v>168</v>
      </c>
      <c r="B1" s="125"/>
      <c r="C1" s="125"/>
      <c r="D1" s="125"/>
      <c r="E1" s="125"/>
      <c r="F1" s="1"/>
    </row>
    <row r="2" spans="1:6" ht="15.75">
      <c r="A2" s="126" t="s">
        <v>0</v>
      </c>
      <c r="B2" s="126"/>
      <c r="C2" s="126"/>
      <c r="D2" s="126"/>
      <c r="E2" s="126"/>
      <c r="F2" s="2"/>
    </row>
    <row r="3" spans="1:6" ht="15.75">
      <c r="A3" s="3"/>
      <c r="B3" s="4"/>
      <c r="C3" s="4"/>
      <c r="D3" s="3"/>
      <c r="E3" s="3"/>
      <c r="F3" s="5"/>
    </row>
    <row r="4" spans="1:6" ht="15.75" customHeight="1">
      <c r="A4" s="127" t="s">
        <v>1</v>
      </c>
      <c r="B4" s="131" t="s">
        <v>2</v>
      </c>
      <c r="C4" s="132"/>
      <c r="D4" s="133"/>
      <c r="E4" s="129" t="s">
        <v>3</v>
      </c>
      <c r="F4" s="130"/>
    </row>
    <row r="5" spans="1:6" ht="15">
      <c r="A5" s="128"/>
      <c r="B5" s="17" t="s">
        <v>4</v>
      </c>
      <c r="C5" s="18" t="s">
        <v>5</v>
      </c>
      <c r="D5" s="44" t="s">
        <v>16</v>
      </c>
      <c r="E5" s="17" t="s">
        <v>6</v>
      </c>
      <c r="F5" s="18" t="s">
        <v>7</v>
      </c>
    </row>
    <row r="6" spans="1:6" ht="15">
      <c r="A6" s="11" t="s">
        <v>8</v>
      </c>
      <c r="B6" s="12">
        <v>206</v>
      </c>
      <c r="C6" s="12">
        <v>347</v>
      </c>
      <c r="D6" s="12">
        <v>3</v>
      </c>
      <c r="E6" s="13">
        <f>B6+C6+D6</f>
        <v>556</v>
      </c>
      <c r="F6" s="14">
        <f>E6/2153</f>
        <v>0.25824431026474687</v>
      </c>
    </row>
    <row r="7" spans="1:6" ht="15">
      <c r="A7" s="11" t="s">
        <v>9</v>
      </c>
      <c r="B7" s="12">
        <v>4</v>
      </c>
      <c r="C7" s="12">
        <v>2</v>
      </c>
      <c r="D7" s="12">
        <v>0</v>
      </c>
      <c r="E7" s="13">
        <f aca="true" t="shared" si="0" ref="E7:E14">B7+C7+D7</f>
        <v>6</v>
      </c>
      <c r="F7" s="14">
        <f aca="true" t="shared" si="1" ref="F7:F15">E7/2153</f>
        <v>0.002786809103576405</v>
      </c>
    </row>
    <row r="8" spans="1:6" ht="15">
      <c r="A8" s="11" t="s">
        <v>10</v>
      </c>
      <c r="B8" s="12">
        <v>86</v>
      </c>
      <c r="C8" s="12">
        <v>94</v>
      </c>
      <c r="D8" s="12">
        <v>1</v>
      </c>
      <c r="E8" s="13">
        <f t="shared" si="0"/>
        <v>181</v>
      </c>
      <c r="F8" s="14">
        <f t="shared" si="1"/>
        <v>0.08406874129122155</v>
      </c>
    </row>
    <row r="9" spans="1:6" ht="15">
      <c r="A9" s="11" t="s">
        <v>11</v>
      </c>
      <c r="B9" s="12">
        <v>69</v>
      </c>
      <c r="C9" s="12">
        <v>123</v>
      </c>
      <c r="D9" s="12">
        <v>1</v>
      </c>
      <c r="E9" s="13">
        <f t="shared" si="0"/>
        <v>193</v>
      </c>
      <c r="F9" s="14">
        <f t="shared" si="1"/>
        <v>0.08964235949837436</v>
      </c>
    </row>
    <row r="10" spans="1:6" ht="15">
      <c r="A10" s="11" t="s">
        <v>12</v>
      </c>
      <c r="B10" s="12">
        <v>4</v>
      </c>
      <c r="C10" s="12">
        <v>2</v>
      </c>
      <c r="D10" s="12">
        <v>0</v>
      </c>
      <c r="E10" s="13">
        <f t="shared" si="0"/>
        <v>6</v>
      </c>
      <c r="F10" s="14">
        <f t="shared" si="1"/>
        <v>0.002786809103576405</v>
      </c>
    </row>
    <row r="11" spans="1:6" ht="15">
      <c r="A11" s="11" t="s">
        <v>13</v>
      </c>
      <c r="B11" s="12">
        <v>399</v>
      </c>
      <c r="C11" s="12">
        <v>582</v>
      </c>
      <c r="D11" s="12">
        <v>5</v>
      </c>
      <c r="E11" s="13">
        <f t="shared" si="0"/>
        <v>986</v>
      </c>
      <c r="F11" s="14">
        <f t="shared" si="1"/>
        <v>0.4579656293543892</v>
      </c>
    </row>
    <row r="12" spans="1:6" ht="15">
      <c r="A12" s="11" t="s">
        <v>14</v>
      </c>
      <c r="B12" s="12">
        <v>16</v>
      </c>
      <c r="C12" s="12">
        <v>20</v>
      </c>
      <c r="D12" s="12">
        <v>0</v>
      </c>
      <c r="E12" s="13">
        <f t="shared" si="0"/>
        <v>36</v>
      </c>
      <c r="F12" s="14">
        <f t="shared" si="1"/>
        <v>0.01672085462145843</v>
      </c>
    </row>
    <row r="13" spans="1:6" ht="15">
      <c r="A13" s="11" t="s">
        <v>15</v>
      </c>
      <c r="B13" s="12">
        <v>57</v>
      </c>
      <c r="C13" s="12">
        <v>68</v>
      </c>
      <c r="D13" s="12">
        <v>0</v>
      </c>
      <c r="E13" s="13">
        <f t="shared" si="0"/>
        <v>125</v>
      </c>
      <c r="F13" s="14">
        <f t="shared" si="1"/>
        <v>0.0580585229911751</v>
      </c>
    </row>
    <row r="14" spans="1:6" ht="15">
      <c r="A14" s="11" t="s">
        <v>16</v>
      </c>
      <c r="B14" s="12">
        <v>32</v>
      </c>
      <c r="C14" s="12">
        <v>32</v>
      </c>
      <c r="D14" s="12">
        <v>0</v>
      </c>
      <c r="E14" s="13">
        <f t="shared" si="0"/>
        <v>64</v>
      </c>
      <c r="F14" s="14">
        <f t="shared" si="1"/>
        <v>0.029725963771481654</v>
      </c>
    </row>
    <row r="15" spans="1:7" ht="15">
      <c r="A15" s="15" t="s">
        <v>17</v>
      </c>
      <c r="B15" s="16">
        <f>SUM(B6:B14)</f>
        <v>873</v>
      </c>
      <c r="C15" s="16">
        <f>SUM(C6:C14)</f>
        <v>1270</v>
      </c>
      <c r="D15" s="16">
        <f>SUM(D6:D14)</f>
        <v>10</v>
      </c>
      <c r="E15" s="16">
        <f>SUM(B15:D15)</f>
        <v>2153</v>
      </c>
      <c r="F15" s="14">
        <f t="shared" si="1"/>
        <v>1</v>
      </c>
      <c r="G15" s="8"/>
    </row>
    <row r="17" spans="2:5" ht="15">
      <c r="B17" s="8"/>
      <c r="E17" s="8"/>
    </row>
    <row r="18" ht="15">
      <c r="E18" s="8"/>
    </row>
  </sheetData>
  <mergeCells count="5">
    <mergeCell ref="A1:E1"/>
    <mergeCell ref="A2:E2"/>
    <mergeCell ref="A4:A5"/>
    <mergeCell ref="E4:F4"/>
    <mergeCell ref="B4:D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 topLeftCell="D4">
      <selection activeCell="A3" sqref="A3:A4"/>
    </sheetView>
  </sheetViews>
  <sheetFormatPr defaultColWidth="9.140625" defaultRowHeight="15"/>
  <cols>
    <col min="1" max="1" width="18.28125" style="0" customWidth="1"/>
    <col min="2" max="2" width="16.140625" style="0" bestFit="1" customWidth="1"/>
    <col min="3" max="12" width="11.7109375" style="0" customWidth="1"/>
    <col min="13" max="13" width="11.7109375" style="9" customWidth="1"/>
    <col min="14" max="14" width="11.7109375" style="0" customWidth="1"/>
  </cols>
  <sheetData>
    <row r="1" spans="1:14" ht="20.25">
      <c r="A1" s="125" t="s">
        <v>130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>
      <c r="A2" s="126" t="s">
        <v>145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5">
      <c r="A3" s="210" t="s">
        <v>36</v>
      </c>
      <c r="B3" s="212" t="s">
        <v>37</v>
      </c>
      <c r="C3" s="214" t="s">
        <v>38</v>
      </c>
      <c r="D3" s="215"/>
      <c r="E3" s="215"/>
      <c r="F3" s="215"/>
      <c r="G3" s="215"/>
      <c r="H3" s="215"/>
      <c r="I3" s="215"/>
      <c r="J3" s="216"/>
      <c r="K3" s="222" t="s">
        <v>2</v>
      </c>
      <c r="L3" s="223"/>
      <c r="M3" s="223"/>
      <c r="N3" s="217" t="s">
        <v>3</v>
      </c>
    </row>
    <row r="4" spans="1:14" ht="28.8">
      <c r="A4" s="211"/>
      <c r="B4" s="213"/>
      <c r="C4" s="47" t="s">
        <v>8</v>
      </c>
      <c r="D4" s="47" t="s">
        <v>9</v>
      </c>
      <c r="E4" s="47" t="s">
        <v>10</v>
      </c>
      <c r="F4" s="68" t="s">
        <v>11</v>
      </c>
      <c r="G4" s="47" t="s">
        <v>12</v>
      </c>
      <c r="H4" s="47" t="s">
        <v>13</v>
      </c>
      <c r="I4" s="47" t="s">
        <v>14</v>
      </c>
      <c r="J4" s="47" t="s">
        <v>28</v>
      </c>
      <c r="K4" s="47" t="s">
        <v>5</v>
      </c>
      <c r="L4" s="47" t="s">
        <v>4</v>
      </c>
      <c r="M4" s="45" t="s">
        <v>16</v>
      </c>
      <c r="N4" s="218"/>
    </row>
    <row r="5" spans="1:14" ht="15">
      <c r="A5" s="221" t="s">
        <v>162</v>
      </c>
      <c r="B5" s="69" t="s">
        <v>133</v>
      </c>
      <c r="C5" s="70">
        <v>19</v>
      </c>
      <c r="D5" s="70">
        <v>0</v>
      </c>
      <c r="E5" s="70">
        <v>25</v>
      </c>
      <c r="F5" s="70">
        <v>3</v>
      </c>
      <c r="G5" s="70">
        <v>0</v>
      </c>
      <c r="H5" s="70">
        <v>43</v>
      </c>
      <c r="I5" s="70">
        <v>1</v>
      </c>
      <c r="J5" s="70">
        <v>8</v>
      </c>
      <c r="K5" s="70">
        <v>55</v>
      </c>
      <c r="L5" s="70">
        <v>44</v>
      </c>
      <c r="M5" s="100">
        <v>0</v>
      </c>
      <c r="N5" s="100">
        <v>99</v>
      </c>
    </row>
    <row r="6" spans="1:14" ht="15">
      <c r="A6" s="221"/>
      <c r="B6" s="69" t="s">
        <v>134</v>
      </c>
      <c r="C6" s="70">
        <v>13</v>
      </c>
      <c r="D6" s="70">
        <v>1</v>
      </c>
      <c r="E6" s="70">
        <v>15</v>
      </c>
      <c r="F6" s="70">
        <v>0</v>
      </c>
      <c r="G6" s="70">
        <v>0</v>
      </c>
      <c r="H6" s="70">
        <v>27</v>
      </c>
      <c r="I6" s="70">
        <v>3</v>
      </c>
      <c r="J6" s="70">
        <v>4</v>
      </c>
      <c r="K6" s="70">
        <v>24</v>
      </c>
      <c r="L6" s="70">
        <v>39</v>
      </c>
      <c r="M6" s="99">
        <v>0</v>
      </c>
      <c r="N6" s="71">
        <v>63</v>
      </c>
    </row>
    <row r="7" spans="1:14" ht="36">
      <c r="A7" s="110" t="s">
        <v>164</v>
      </c>
      <c r="B7" s="69" t="s">
        <v>135</v>
      </c>
      <c r="C7" s="70">
        <v>8</v>
      </c>
      <c r="D7" s="70">
        <v>1</v>
      </c>
      <c r="E7" s="70">
        <v>5</v>
      </c>
      <c r="F7" s="70">
        <v>3</v>
      </c>
      <c r="G7" s="70">
        <v>1</v>
      </c>
      <c r="H7" s="70">
        <v>14</v>
      </c>
      <c r="I7" s="70">
        <v>0</v>
      </c>
      <c r="J7" s="70">
        <v>5</v>
      </c>
      <c r="K7" s="70">
        <v>22</v>
      </c>
      <c r="L7" s="70">
        <v>15</v>
      </c>
      <c r="M7" s="99">
        <v>0</v>
      </c>
      <c r="N7" s="71">
        <v>37</v>
      </c>
    </row>
    <row r="8" spans="1:14" ht="15">
      <c r="A8" s="110" t="s">
        <v>165</v>
      </c>
      <c r="B8" s="69" t="s">
        <v>137</v>
      </c>
      <c r="C8" s="70">
        <v>8</v>
      </c>
      <c r="D8" s="70">
        <v>0</v>
      </c>
      <c r="E8" s="70">
        <v>2</v>
      </c>
      <c r="F8" s="70">
        <v>5</v>
      </c>
      <c r="G8" s="70">
        <v>0</v>
      </c>
      <c r="H8" s="70">
        <v>14</v>
      </c>
      <c r="I8" s="70">
        <v>0</v>
      </c>
      <c r="J8" s="70">
        <v>3</v>
      </c>
      <c r="K8" s="70">
        <v>17</v>
      </c>
      <c r="L8" s="70">
        <v>15</v>
      </c>
      <c r="M8" s="99">
        <v>0</v>
      </c>
      <c r="N8" s="71">
        <v>32</v>
      </c>
    </row>
    <row r="9" spans="1:14" ht="24">
      <c r="A9" s="110" t="s">
        <v>163</v>
      </c>
      <c r="B9" s="69" t="s">
        <v>136</v>
      </c>
      <c r="C9" s="70">
        <v>12</v>
      </c>
      <c r="D9" s="70">
        <v>0</v>
      </c>
      <c r="E9" s="70">
        <v>9</v>
      </c>
      <c r="F9" s="70">
        <v>4</v>
      </c>
      <c r="G9" s="70">
        <v>1</v>
      </c>
      <c r="H9" s="70">
        <v>34</v>
      </c>
      <c r="I9" s="70">
        <v>1</v>
      </c>
      <c r="J9" s="70">
        <v>6</v>
      </c>
      <c r="K9" s="70">
        <v>24</v>
      </c>
      <c r="L9" s="70">
        <v>41</v>
      </c>
      <c r="M9" s="99">
        <v>2</v>
      </c>
      <c r="N9" s="71">
        <v>67</v>
      </c>
    </row>
    <row r="10" spans="1:14" ht="15">
      <c r="A10" s="111" t="s">
        <v>3</v>
      </c>
      <c r="B10" s="72"/>
      <c r="C10" s="51">
        <f aca="true" t="shared" si="0" ref="C10:L10">SUM(C5:C9)</f>
        <v>60</v>
      </c>
      <c r="D10" s="51">
        <f t="shared" si="0"/>
        <v>2</v>
      </c>
      <c r="E10" s="51">
        <f t="shared" si="0"/>
        <v>56</v>
      </c>
      <c r="F10" s="51">
        <f t="shared" si="0"/>
        <v>15</v>
      </c>
      <c r="G10" s="51">
        <f t="shared" si="0"/>
        <v>2</v>
      </c>
      <c r="H10" s="51">
        <f t="shared" si="0"/>
        <v>132</v>
      </c>
      <c r="I10" s="51">
        <f t="shared" si="0"/>
        <v>5</v>
      </c>
      <c r="J10" s="51">
        <f t="shared" si="0"/>
        <v>26</v>
      </c>
      <c r="K10" s="51">
        <f t="shared" si="0"/>
        <v>142</v>
      </c>
      <c r="L10" s="51">
        <f t="shared" si="0"/>
        <v>154</v>
      </c>
      <c r="M10" s="86">
        <f>SUM(M5:M9)</f>
        <v>2</v>
      </c>
      <c r="N10" s="56">
        <f>SUM(N5:N9)</f>
        <v>298</v>
      </c>
    </row>
  </sheetData>
  <mergeCells count="8">
    <mergeCell ref="A5:A6"/>
    <mergeCell ref="A1:N1"/>
    <mergeCell ref="A2:N2"/>
    <mergeCell ref="A3:A4"/>
    <mergeCell ref="B3:B4"/>
    <mergeCell ref="C3:J3"/>
    <mergeCell ref="N3:N4"/>
    <mergeCell ref="K3:M3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 topLeftCell="D1">
      <selection activeCell="J24" sqref="J24"/>
    </sheetView>
  </sheetViews>
  <sheetFormatPr defaultColWidth="9.140625" defaultRowHeight="15"/>
  <cols>
    <col min="1" max="1" width="14.28125" style="0" customWidth="1"/>
    <col min="2" max="2" width="21.140625" style="0" customWidth="1"/>
    <col min="3" max="12" width="11.7109375" style="0" customWidth="1"/>
    <col min="13" max="13" width="11.7109375" style="9" customWidth="1"/>
    <col min="14" max="14" width="11.7109375" style="0" customWidth="1"/>
  </cols>
  <sheetData>
    <row r="1" spans="1:14" ht="20.25">
      <c r="A1" s="125" t="s">
        <v>138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7.4" customHeight="1">
      <c r="A2" s="126" t="s">
        <v>145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21" customHeight="1">
      <c r="A3" s="138" t="s">
        <v>36</v>
      </c>
      <c r="B3" s="226" t="s">
        <v>37</v>
      </c>
      <c r="C3" s="144" t="s">
        <v>38</v>
      </c>
      <c r="D3" s="145"/>
      <c r="E3" s="145"/>
      <c r="F3" s="145"/>
      <c r="G3" s="145"/>
      <c r="H3" s="145"/>
      <c r="I3" s="145"/>
      <c r="J3" s="146"/>
      <c r="K3" s="148" t="s">
        <v>2</v>
      </c>
      <c r="L3" s="230"/>
      <c r="M3" s="231"/>
      <c r="N3" s="228" t="s">
        <v>3</v>
      </c>
    </row>
    <row r="4" spans="1:14" ht="28.8">
      <c r="A4" s="225"/>
      <c r="B4" s="227"/>
      <c r="C4" s="73" t="s">
        <v>8</v>
      </c>
      <c r="D4" s="73" t="s">
        <v>9</v>
      </c>
      <c r="E4" s="73" t="s">
        <v>10</v>
      </c>
      <c r="F4" s="73" t="s">
        <v>11</v>
      </c>
      <c r="G4" s="73" t="s">
        <v>12</v>
      </c>
      <c r="H4" s="73" t="s">
        <v>13</v>
      </c>
      <c r="I4" s="73" t="s">
        <v>14</v>
      </c>
      <c r="J4" s="73" t="s">
        <v>28</v>
      </c>
      <c r="K4" s="73" t="s">
        <v>5</v>
      </c>
      <c r="L4" s="73" t="s">
        <v>4</v>
      </c>
      <c r="M4" s="31" t="s">
        <v>16</v>
      </c>
      <c r="N4" s="229"/>
    </row>
    <row r="5" spans="1:14" ht="22.8">
      <c r="A5" s="224" t="s">
        <v>28</v>
      </c>
      <c r="B5" s="74" t="s">
        <v>139</v>
      </c>
      <c r="C5" s="75">
        <v>59</v>
      </c>
      <c r="D5" s="75">
        <v>0</v>
      </c>
      <c r="E5" s="75">
        <v>7</v>
      </c>
      <c r="F5" s="75">
        <v>38</v>
      </c>
      <c r="G5" s="75">
        <v>0</v>
      </c>
      <c r="H5" s="75">
        <v>72</v>
      </c>
      <c r="I5" s="75">
        <v>1</v>
      </c>
      <c r="J5" s="75">
        <v>3</v>
      </c>
      <c r="K5" s="75">
        <v>116</v>
      </c>
      <c r="L5" s="76">
        <v>62</v>
      </c>
      <c r="M5" s="101">
        <v>2</v>
      </c>
      <c r="N5" s="77">
        <v>180</v>
      </c>
    </row>
    <row r="6" spans="1:14" ht="22.8">
      <c r="A6" s="224"/>
      <c r="B6" s="74" t="s">
        <v>140</v>
      </c>
      <c r="C6" s="75">
        <v>2</v>
      </c>
      <c r="D6" s="75">
        <v>0</v>
      </c>
      <c r="E6" s="75">
        <v>1</v>
      </c>
      <c r="F6" s="75">
        <v>6</v>
      </c>
      <c r="G6" s="75">
        <v>0</v>
      </c>
      <c r="H6" s="75">
        <v>3</v>
      </c>
      <c r="I6" s="75">
        <v>0</v>
      </c>
      <c r="J6" s="75">
        <v>1</v>
      </c>
      <c r="K6" s="75">
        <v>8</v>
      </c>
      <c r="L6" s="76">
        <v>5</v>
      </c>
      <c r="M6" s="101">
        <v>0</v>
      </c>
      <c r="N6" s="77">
        <v>13</v>
      </c>
    </row>
    <row r="7" spans="1:14" ht="15">
      <c r="A7" s="208" t="s">
        <v>3</v>
      </c>
      <c r="B7" s="209"/>
      <c r="C7" s="66">
        <f aca="true" t="shared" si="0" ref="C7:L7">SUM(C5:C6)</f>
        <v>61</v>
      </c>
      <c r="D7" s="66">
        <f t="shared" si="0"/>
        <v>0</v>
      </c>
      <c r="E7" s="66">
        <f t="shared" si="0"/>
        <v>8</v>
      </c>
      <c r="F7" s="66">
        <f t="shared" si="0"/>
        <v>44</v>
      </c>
      <c r="G7" s="66">
        <f t="shared" si="0"/>
        <v>0</v>
      </c>
      <c r="H7" s="66">
        <f t="shared" si="0"/>
        <v>75</v>
      </c>
      <c r="I7" s="66">
        <f t="shared" si="0"/>
        <v>1</v>
      </c>
      <c r="J7" s="66">
        <f t="shared" si="0"/>
        <v>4</v>
      </c>
      <c r="K7" s="66">
        <f t="shared" si="0"/>
        <v>124</v>
      </c>
      <c r="L7" s="66">
        <f t="shared" si="0"/>
        <v>67</v>
      </c>
      <c r="M7" s="98">
        <f>SUM(M5:M6)</f>
        <v>2</v>
      </c>
      <c r="N7" s="67">
        <f>SUM(N5:N6)</f>
        <v>193</v>
      </c>
    </row>
    <row r="24" ht="34.5" customHeight="1"/>
  </sheetData>
  <mergeCells count="9">
    <mergeCell ref="A5:A6"/>
    <mergeCell ref="A7:B7"/>
    <mergeCell ref="A1:N1"/>
    <mergeCell ref="A2:N2"/>
    <mergeCell ref="A3:A4"/>
    <mergeCell ref="B3:B4"/>
    <mergeCell ref="C3:J3"/>
    <mergeCell ref="N3:N4"/>
    <mergeCell ref="K3:M3"/>
  </mergeCells>
  <printOptions horizontalCentered="1"/>
  <pageMargins left="0.7" right="0.7" top="0.75" bottom="0.75" header="0.3" footer="0.3"/>
  <pageSetup fitToHeight="0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 topLeftCell="A1">
      <selection activeCell="I14" sqref="I14"/>
    </sheetView>
  </sheetViews>
  <sheetFormatPr defaultColWidth="9.140625" defaultRowHeight="15"/>
  <cols>
    <col min="1" max="1" width="28.57421875" style="0" customWidth="1"/>
    <col min="4" max="4" width="9.140625" style="9" customWidth="1"/>
  </cols>
  <sheetData>
    <row r="1" spans="1:6" ht="20.25">
      <c r="A1" s="125" t="s">
        <v>169</v>
      </c>
      <c r="B1" s="125"/>
      <c r="C1" s="125"/>
      <c r="D1" s="125"/>
      <c r="E1" s="125"/>
      <c r="F1" s="125"/>
    </row>
    <row r="2" spans="1:6" ht="15.75">
      <c r="A2" s="126" t="s">
        <v>18</v>
      </c>
      <c r="B2" s="126"/>
      <c r="C2" s="126"/>
      <c r="D2" s="126"/>
      <c r="E2" s="126"/>
      <c r="F2" s="126"/>
    </row>
    <row r="3" spans="1:6" ht="15.75">
      <c r="A3" s="6"/>
      <c r="B3" s="6"/>
      <c r="C3" s="6"/>
      <c r="D3" s="6"/>
      <c r="E3" s="6"/>
      <c r="F3" s="6"/>
    </row>
    <row r="4" spans="1:6" ht="15">
      <c r="A4" s="127" t="s">
        <v>1</v>
      </c>
      <c r="B4" s="131" t="s">
        <v>2</v>
      </c>
      <c r="C4" s="132"/>
      <c r="D4" s="133"/>
      <c r="E4" s="129" t="s">
        <v>3</v>
      </c>
      <c r="F4" s="130"/>
    </row>
    <row r="5" spans="1:6" ht="15">
      <c r="A5" s="128"/>
      <c r="B5" s="17" t="s">
        <v>4</v>
      </c>
      <c r="C5" s="18" t="s">
        <v>5</v>
      </c>
      <c r="D5" s="44" t="s">
        <v>16</v>
      </c>
      <c r="E5" s="17" t="s">
        <v>6</v>
      </c>
      <c r="F5" s="18" t="s">
        <v>7</v>
      </c>
    </row>
    <row r="6" spans="1:6" ht="15">
      <c r="A6" s="19" t="s">
        <v>8</v>
      </c>
      <c r="B6" s="20">
        <v>186</v>
      </c>
      <c r="C6" s="21">
        <v>317</v>
      </c>
      <c r="D6" s="21">
        <v>3</v>
      </c>
      <c r="E6" s="20">
        <f>B6+C6+D6</f>
        <v>506</v>
      </c>
      <c r="F6" s="14">
        <f>E6/1693</f>
        <v>0.2988777318369758</v>
      </c>
    </row>
    <row r="7" spans="1:6" ht="15">
      <c r="A7" s="19" t="s">
        <v>9</v>
      </c>
      <c r="B7" s="20">
        <v>3</v>
      </c>
      <c r="C7" s="21">
        <v>2</v>
      </c>
      <c r="D7" s="21">
        <v>0</v>
      </c>
      <c r="E7" s="20">
        <f aca="true" t="shared" si="0" ref="E7:E14">B7+C7+D7</f>
        <v>5</v>
      </c>
      <c r="F7" s="14">
        <f aca="true" t="shared" si="1" ref="F7:F15">E7/1693</f>
        <v>0.0029533372711163615</v>
      </c>
    </row>
    <row r="8" spans="1:6" ht="15">
      <c r="A8" s="19" t="s">
        <v>10</v>
      </c>
      <c r="B8" s="22">
        <v>76</v>
      </c>
      <c r="C8" s="21">
        <v>81</v>
      </c>
      <c r="D8" s="21">
        <v>0</v>
      </c>
      <c r="E8" s="20">
        <f t="shared" si="0"/>
        <v>157</v>
      </c>
      <c r="F8" s="14">
        <f t="shared" si="1"/>
        <v>0.09273479031305375</v>
      </c>
    </row>
    <row r="9" spans="1:6" ht="15">
      <c r="A9" s="19" t="s">
        <v>11</v>
      </c>
      <c r="B9" s="20">
        <v>56</v>
      </c>
      <c r="C9" s="21">
        <v>102</v>
      </c>
      <c r="D9" s="21">
        <v>1</v>
      </c>
      <c r="E9" s="20">
        <f t="shared" si="0"/>
        <v>159</v>
      </c>
      <c r="F9" s="14">
        <f t="shared" si="1"/>
        <v>0.0939161252215003</v>
      </c>
    </row>
    <row r="10" spans="1:6" ht="15">
      <c r="A10" s="19" t="s">
        <v>12</v>
      </c>
      <c r="B10" s="20">
        <v>4</v>
      </c>
      <c r="C10" s="21">
        <v>2</v>
      </c>
      <c r="D10" s="21">
        <v>0</v>
      </c>
      <c r="E10" s="20">
        <f t="shared" si="0"/>
        <v>6</v>
      </c>
      <c r="F10" s="14">
        <f t="shared" si="1"/>
        <v>0.0035440047253396337</v>
      </c>
    </row>
    <row r="11" spans="1:6" ht="15">
      <c r="A11" s="19" t="s">
        <v>13</v>
      </c>
      <c r="B11" s="20">
        <v>317</v>
      </c>
      <c r="C11" s="21">
        <v>404</v>
      </c>
      <c r="D11" s="21">
        <v>4</v>
      </c>
      <c r="E11" s="20">
        <f t="shared" si="0"/>
        <v>725</v>
      </c>
      <c r="F11" s="14">
        <f t="shared" si="1"/>
        <v>0.4282339043118724</v>
      </c>
    </row>
    <row r="12" spans="1:6" ht="15">
      <c r="A12" s="19" t="s">
        <v>14</v>
      </c>
      <c r="B12" s="20">
        <v>15</v>
      </c>
      <c r="C12" s="21">
        <v>18</v>
      </c>
      <c r="D12" s="21">
        <v>0</v>
      </c>
      <c r="E12" s="20">
        <f t="shared" si="0"/>
        <v>33</v>
      </c>
      <c r="F12" s="14">
        <f t="shared" si="1"/>
        <v>0.019492025989367986</v>
      </c>
    </row>
    <row r="13" spans="1:6" ht="15">
      <c r="A13" s="11" t="s">
        <v>15</v>
      </c>
      <c r="B13" s="20">
        <v>31</v>
      </c>
      <c r="C13" s="21">
        <v>39</v>
      </c>
      <c r="D13" s="21">
        <v>0</v>
      </c>
      <c r="E13" s="20">
        <f t="shared" si="0"/>
        <v>70</v>
      </c>
      <c r="F13" s="14">
        <f t="shared" si="1"/>
        <v>0.04134672179562906</v>
      </c>
    </row>
    <row r="14" spans="1:6" ht="15">
      <c r="A14" s="19" t="s">
        <v>16</v>
      </c>
      <c r="B14" s="20">
        <v>19</v>
      </c>
      <c r="C14" s="21">
        <v>13</v>
      </c>
      <c r="D14" s="21">
        <v>0</v>
      </c>
      <c r="E14" s="20">
        <f t="shared" si="0"/>
        <v>32</v>
      </c>
      <c r="F14" s="14">
        <f t="shared" si="1"/>
        <v>0.018901358535144713</v>
      </c>
    </row>
    <row r="15" spans="1:7" ht="15">
      <c r="A15" s="23" t="s">
        <v>19</v>
      </c>
      <c r="B15" s="24">
        <f>SUM(B6:B14)</f>
        <v>707</v>
      </c>
      <c r="C15" s="24">
        <f aca="true" t="shared" si="2" ref="C15">SUM(C6:C14)</f>
        <v>978</v>
      </c>
      <c r="D15" s="24">
        <f>SUM(D6:D14)</f>
        <v>8</v>
      </c>
      <c r="E15" s="24">
        <f>SUM(E6:E14)</f>
        <v>1693</v>
      </c>
      <c r="F15" s="14">
        <f t="shared" si="1"/>
        <v>1</v>
      </c>
      <c r="G15" s="8"/>
    </row>
    <row r="17" ht="15">
      <c r="E17" s="8"/>
    </row>
  </sheetData>
  <mergeCells count="5">
    <mergeCell ref="A1:F1"/>
    <mergeCell ref="A2:F2"/>
    <mergeCell ref="A4:A5"/>
    <mergeCell ref="E4:F4"/>
    <mergeCell ref="B4:D4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 topLeftCell="A1">
      <selection activeCell="K25" sqref="K25"/>
    </sheetView>
  </sheetViews>
  <sheetFormatPr defaultColWidth="9.140625" defaultRowHeight="15"/>
  <cols>
    <col min="1" max="1" width="25.28125" style="0" customWidth="1"/>
    <col min="4" max="4" width="9.140625" style="9" customWidth="1"/>
  </cols>
  <sheetData>
    <row r="1" spans="1:6" ht="20.25">
      <c r="A1" s="125" t="s">
        <v>169</v>
      </c>
      <c r="B1" s="125"/>
      <c r="C1" s="125"/>
      <c r="D1" s="125"/>
      <c r="E1" s="125"/>
      <c r="F1" s="125"/>
    </row>
    <row r="2" spans="1:6" ht="15.75">
      <c r="A2" s="126" t="s">
        <v>20</v>
      </c>
      <c r="B2" s="126"/>
      <c r="C2" s="126"/>
      <c r="D2" s="126"/>
      <c r="E2" s="126"/>
      <c r="F2" s="126"/>
    </row>
    <row r="3" spans="1:6" ht="15.75">
      <c r="A3" s="6"/>
      <c r="B3" s="6"/>
      <c r="C3" s="6"/>
      <c r="D3" s="6"/>
      <c r="E3" s="6"/>
      <c r="F3" s="6"/>
    </row>
    <row r="4" spans="1:6" ht="15">
      <c r="A4" s="127" t="s">
        <v>1</v>
      </c>
      <c r="B4" s="131" t="s">
        <v>2</v>
      </c>
      <c r="C4" s="132"/>
      <c r="D4" s="133"/>
      <c r="E4" s="129" t="s">
        <v>3</v>
      </c>
      <c r="F4" s="130"/>
    </row>
    <row r="5" spans="1:6" ht="15">
      <c r="A5" s="128"/>
      <c r="B5" s="17" t="s">
        <v>4</v>
      </c>
      <c r="C5" s="18" t="s">
        <v>5</v>
      </c>
      <c r="D5" s="44" t="s">
        <v>16</v>
      </c>
      <c r="E5" s="17" t="s">
        <v>6</v>
      </c>
      <c r="F5" s="18" t="s">
        <v>7</v>
      </c>
    </row>
    <row r="6" spans="1:6" ht="15">
      <c r="A6" s="25" t="s">
        <v>21</v>
      </c>
      <c r="B6" s="26">
        <v>20</v>
      </c>
      <c r="C6" s="26">
        <v>30</v>
      </c>
      <c r="D6" s="26">
        <v>0</v>
      </c>
      <c r="E6" s="26">
        <f>SUM(B6:D6)</f>
        <v>50</v>
      </c>
      <c r="F6" s="27">
        <f>E6/460</f>
        <v>0.10869565217391304</v>
      </c>
    </row>
    <row r="7" spans="1:6" ht="15">
      <c r="A7" s="25" t="s">
        <v>9</v>
      </c>
      <c r="B7" s="26">
        <v>1</v>
      </c>
      <c r="C7" s="26">
        <v>0</v>
      </c>
      <c r="D7" s="26">
        <v>0</v>
      </c>
      <c r="E7" s="26">
        <f aca="true" t="shared" si="0" ref="E7:E15">SUM(B7:D7)</f>
        <v>1</v>
      </c>
      <c r="F7" s="27">
        <f aca="true" t="shared" si="1" ref="F7:F15">E7/460</f>
        <v>0.002173913043478261</v>
      </c>
    </row>
    <row r="8" spans="1:6" ht="15">
      <c r="A8" s="25" t="s">
        <v>10</v>
      </c>
      <c r="B8" s="26">
        <v>10</v>
      </c>
      <c r="C8" s="26">
        <v>13</v>
      </c>
      <c r="D8" s="26">
        <v>1</v>
      </c>
      <c r="E8" s="26">
        <f t="shared" si="0"/>
        <v>24</v>
      </c>
      <c r="F8" s="27">
        <f t="shared" si="1"/>
        <v>0.05217391304347826</v>
      </c>
    </row>
    <row r="9" spans="1:6" ht="15">
      <c r="A9" s="25" t="s">
        <v>11</v>
      </c>
      <c r="B9" s="26">
        <v>13</v>
      </c>
      <c r="C9" s="26">
        <v>21</v>
      </c>
      <c r="D9" s="26">
        <v>0</v>
      </c>
      <c r="E9" s="26">
        <f t="shared" si="0"/>
        <v>34</v>
      </c>
      <c r="F9" s="27">
        <f t="shared" si="1"/>
        <v>0.07391304347826087</v>
      </c>
    </row>
    <row r="10" spans="1:6" ht="15">
      <c r="A10" s="28" t="s">
        <v>12</v>
      </c>
      <c r="B10" s="29">
        <v>0</v>
      </c>
      <c r="C10" s="29">
        <v>0</v>
      </c>
      <c r="D10" s="29">
        <v>0</v>
      </c>
      <c r="E10" s="26">
        <f t="shared" si="0"/>
        <v>0</v>
      </c>
      <c r="F10" s="27">
        <f t="shared" si="1"/>
        <v>0</v>
      </c>
    </row>
    <row r="11" spans="1:6" ht="15">
      <c r="A11" s="25" t="s">
        <v>13</v>
      </c>
      <c r="B11" s="29">
        <v>82</v>
      </c>
      <c r="C11" s="26">
        <v>178</v>
      </c>
      <c r="D11" s="26">
        <v>1</v>
      </c>
      <c r="E11" s="26">
        <f t="shared" si="0"/>
        <v>261</v>
      </c>
      <c r="F11" s="27">
        <f t="shared" si="1"/>
        <v>0.5673913043478261</v>
      </c>
    </row>
    <row r="12" spans="1:6" ht="15">
      <c r="A12" s="25" t="s">
        <v>14</v>
      </c>
      <c r="B12" s="26">
        <v>1</v>
      </c>
      <c r="C12" s="26">
        <v>2</v>
      </c>
      <c r="D12" s="26">
        <v>0</v>
      </c>
      <c r="E12" s="26">
        <f t="shared" si="0"/>
        <v>3</v>
      </c>
      <c r="F12" s="27">
        <f t="shared" si="1"/>
        <v>0.006521739130434782</v>
      </c>
    </row>
    <row r="13" spans="1:6" ht="15">
      <c r="A13" s="11" t="s">
        <v>15</v>
      </c>
      <c r="B13" s="26">
        <v>26</v>
      </c>
      <c r="C13" s="26">
        <v>29</v>
      </c>
      <c r="D13" s="26">
        <v>0</v>
      </c>
      <c r="E13" s="26">
        <f t="shared" si="0"/>
        <v>55</v>
      </c>
      <c r="F13" s="27">
        <f t="shared" si="1"/>
        <v>0.11956521739130435</v>
      </c>
    </row>
    <row r="14" spans="1:6" ht="15">
      <c r="A14" s="25" t="s">
        <v>16</v>
      </c>
      <c r="B14" s="26">
        <v>13</v>
      </c>
      <c r="C14" s="26">
        <v>19</v>
      </c>
      <c r="D14" s="26">
        <v>0</v>
      </c>
      <c r="E14" s="26">
        <f t="shared" si="0"/>
        <v>32</v>
      </c>
      <c r="F14" s="27">
        <f t="shared" si="1"/>
        <v>0.06956521739130435</v>
      </c>
    </row>
    <row r="15" spans="1:6" ht="15">
      <c r="A15" s="23" t="s">
        <v>22</v>
      </c>
      <c r="B15" s="30">
        <f>SUM(B6:B14)</f>
        <v>166</v>
      </c>
      <c r="C15" s="30">
        <f>SUM(C6:C14)</f>
        <v>292</v>
      </c>
      <c r="D15" s="30">
        <f>SUM(D6:D14)</f>
        <v>2</v>
      </c>
      <c r="E15" s="30">
        <f t="shared" si="0"/>
        <v>460</v>
      </c>
      <c r="F15" s="27">
        <f t="shared" si="1"/>
        <v>1</v>
      </c>
    </row>
    <row r="17" ht="15">
      <c r="E17" s="124"/>
    </row>
    <row r="24" ht="15">
      <c r="A24" s="7"/>
    </row>
  </sheetData>
  <mergeCells count="5">
    <mergeCell ref="A1:F1"/>
    <mergeCell ref="A2:F2"/>
    <mergeCell ref="A4:A5"/>
    <mergeCell ref="E4:F4"/>
    <mergeCell ref="B4:D4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 topLeftCell="A1">
      <selection activeCell="A5" sqref="A5:A7"/>
    </sheetView>
  </sheetViews>
  <sheetFormatPr defaultColWidth="9.140625" defaultRowHeight="15"/>
  <cols>
    <col min="1" max="1" width="15.57421875" style="0" bestFit="1" customWidth="1"/>
    <col min="2" max="2" width="21.140625" style="0" customWidth="1"/>
    <col min="9" max="9" width="9.7109375" style="0" customWidth="1"/>
    <col min="14" max="14" width="9.8515625" style="0" customWidth="1"/>
  </cols>
  <sheetData>
    <row r="1" spans="1:14" ht="20.25">
      <c r="A1" s="140" t="s">
        <v>170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>
      <c r="A2" s="126" t="s">
        <v>23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5">
      <c r="A3" s="138" t="s">
        <v>24</v>
      </c>
      <c r="B3" s="141" t="s">
        <v>25</v>
      </c>
      <c r="C3" s="142" t="s">
        <v>3</v>
      </c>
      <c r="D3" s="144"/>
      <c r="E3" s="145"/>
      <c r="F3" s="145"/>
      <c r="G3" s="145"/>
      <c r="H3" s="145"/>
      <c r="I3" s="145"/>
      <c r="J3" s="145"/>
      <c r="K3" s="146"/>
      <c r="L3" s="147" t="s">
        <v>2</v>
      </c>
      <c r="M3" s="147"/>
      <c r="N3" s="148"/>
    </row>
    <row r="4" spans="1:14" ht="43.2">
      <c r="A4" s="139"/>
      <c r="B4" s="136"/>
      <c r="C4" s="143"/>
      <c r="D4" s="31" t="s">
        <v>8</v>
      </c>
      <c r="E4" s="31" t="s">
        <v>9</v>
      </c>
      <c r="F4" s="31" t="s">
        <v>26</v>
      </c>
      <c r="G4" s="31" t="s">
        <v>11</v>
      </c>
      <c r="H4" s="31" t="s">
        <v>12</v>
      </c>
      <c r="I4" s="32" t="s">
        <v>13</v>
      </c>
      <c r="J4" s="33" t="s">
        <v>27</v>
      </c>
      <c r="K4" s="31" t="s">
        <v>28</v>
      </c>
      <c r="L4" s="31" t="s">
        <v>5</v>
      </c>
      <c r="M4" s="31" t="s">
        <v>4</v>
      </c>
      <c r="N4" s="84" t="s">
        <v>16</v>
      </c>
    </row>
    <row r="5" spans="1:14" ht="15">
      <c r="A5" s="134" t="s">
        <v>29</v>
      </c>
      <c r="B5" s="34" t="s">
        <v>30</v>
      </c>
      <c r="C5" s="35">
        <f>SUM(D5:K5)</f>
        <v>1002</v>
      </c>
      <c r="D5" s="36">
        <v>327</v>
      </c>
      <c r="E5" s="36">
        <v>3</v>
      </c>
      <c r="F5" s="36">
        <v>79</v>
      </c>
      <c r="G5" s="36">
        <v>90</v>
      </c>
      <c r="H5" s="36">
        <v>1</v>
      </c>
      <c r="I5" s="36">
        <v>414</v>
      </c>
      <c r="J5" s="37">
        <v>22</v>
      </c>
      <c r="K5" s="36">
        <v>66</v>
      </c>
      <c r="L5" s="36">
        <v>566</v>
      </c>
      <c r="M5" s="36">
        <v>433</v>
      </c>
      <c r="N5" s="85">
        <v>3</v>
      </c>
    </row>
    <row r="6" spans="1:14" ht="15">
      <c r="A6" s="135"/>
      <c r="B6" s="34" t="s">
        <v>31</v>
      </c>
      <c r="C6" s="35">
        <f>SUM(D6:K6)</f>
        <v>190</v>
      </c>
      <c r="D6" s="36">
        <v>19</v>
      </c>
      <c r="E6" s="36">
        <v>1</v>
      </c>
      <c r="F6" s="36">
        <v>11</v>
      </c>
      <c r="G6" s="36">
        <v>15</v>
      </c>
      <c r="H6" s="36">
        <v>0</v>
      </c>
      <c r="I6" s="36">
        <v>79</v>
      </c>
      <c r="J6" s="37">
        <v>2</v>
      </c>
      <c r="K6" s="36">
        <v>63</v>
      </c>
      <c r="L6" s="36">
        <v>100</v>
      </c>
      <c r="M6" s="36">
        <v>89</v>
      </c>
      <c r="N6" s="85">
        <v>1</v>
      </c>
    </row>
    <row r="7" spans="1:14" ht="15">
      <c r="A7" s="136"/>
      <c r="B7" s="38" t="s">
        <v>3</v>
      </c>
      <c r="C7" s="39">
        <f>SUM(C5:C6)</f>
        <v>1192</v>
      </c>
      <c r="D7" s="39">
        <v>346</v>
      </c>
      <c r="E7" s="39">
        <v>4</v>
      </c>
      <c r="F7" s="39">
        <v>90</v>
      </c>
      <c r="G7" s="39">
        <v>105</v>
      </c>
      <c r="H7" s="39">
        <v>1</v>
      </c>
      <c r="I7" s="39">
        <v>493</v>
      </c>
      <c r="J7" s="39">
        <v>24</v>
      </c>
      <c r="K7" s="39">
        <v>129</v>
      </c>
      <c r="L7" s="39">
        <v>666</v>
      </c>
      <c r="M7" s="39">
        <v>522</v>
      </c>
      <c r="N7" s="85">
        <v>4</v>
      </c>
    </row>
    <row r="8" spans="1:14" ht="15">
      <c r="A8" s="137" t="s">
        <v>32</v>
      </c>
      <c r="B8" s="40" t="s">
        <v>30</v>
      </c>
      <c r="C8" s="35">
        <f>SUM(D8:K8)</f>
        <v>200</v>
      </c>
      <c r="D8" s="41">
        <v>58</v>
      </c>
      <c r="E8" s="41">
        <v>0</v>
      </c>
      <c r="F8" s="41">
        <v>14</v>
      </c>
      <c r="G8" s="41">
        <v>10</v>
      </c>
      <c r="H8" s="41">
        <v>3</v>
      </c>
      <c r="I8" s="41">
        <v>104</v>
      </c>
      <c r="J8" s="42">
        <v>5</v>
      </c>
      <c r="K8" s="41">
        <v>6</v>
      </c>
      <c r="L8" s="36">
        <v>146</v>
      </c>
      <c r="M8" s="36">
        <v>53</v>
      </c>
      <c r="N8" s="85">
        <v>1</v>
      </c>
    </row>
    <row r="9" spans="1:14" ht="15">
      <c r="A9" s="135"/>
      <c r="B9" s="34" t="s">
        <v>31</v>
      </c>
      <c r="C9" s="35">
        <f>SUM(D9:K9)</f>
        <v>235</v>
      </c>
      <c r="D9" s="36">
        <v>27</v>
      </c>
      <c r="E9" s="36">
        <v>0</v>
      </c>
      <c r="F9" s="36">
        <v>8</v>
      </c>
      <c r="G9" s="36">
        <v>19</v>
      </c>
      <c r="H9" s="36">
        <v>0</v>
      </c>
      <c r="I9" s="36">
        <v>162</v>
      </c>
      <c r="J9" s="37">
        <v>1</v>
      </c>
      <c r="K9" s="36">
        <v>18</v>
      </c>
      <c r="L9" s="36">
        <v>173</v>
      </c>
      <c r="M9" s="36">
        <v>61</v>
      </c>
      <c r="N9" s="85">
        <v>1</v>
      </c>
    </row>
    <row r="10" spans="1:14" ht="15">
      <c r="A10" s="136"/>
      <c r="B10" s="38" t="s">
        <v>3</v>
      </c>
      <c r="C10" s="39">
        <f>SUM(C8:C9)</f>
        <v>435</v>
      </c>
      <c r="D10" s="39">
        <v>85</v>
      </c>
      <c r="E10" s="39">
        <v>0</v>
      </c>
      <c r="F10" s="39">
        <v>22</v>
      </c>
      <c r="G10" s="39">
        <v>29</v>
      </c>
      <c r="H10" s="39">
        <v>3</v>
      </c>
      <c r="I10" s="39">
        <v>266</v>
      </c>
      <c r="J10" s="39">
        <v>6</v>
      </c>
      <c r="K10" s="39">
        <v>24</v>
      </c>
      <c r="L10" s="39">
        <v>319</v>
      </c>
      <c r="M10" s="39">
        <v>114</v>
      </c>
      <c r="N10" s="85">
        <v>2</v>
      </c>
    </row>
    <row r="11" spans="1:14" ht="15">
      <c r="A11" s="134" t="s">
        <v>33</v>
      </c>
      <c r="B11" s="34" t="s">
        <v>30</v>
      </c>
      <c r="C11" s="35">
        <f>SUM(D11:K11)</f>
        <v>298</v>
      </c>
      <c r="D11" s="36">
        <v>60</v>
      </c>
      <c r="E11" s="36">
        <v>2</v>
      </c>
      <c r="F11" s="36">
        <v>56</v>
      </c>
      <c r="G11" s="36">
        <v>15</v>
      </c>
      <c r="H11" s="36">
        <v>2</v>
      </c>
      <c r="I11" s="36">
        <v>132</v>
      </c>
      <c r="J11" s="37">
        <v>5</v>
      </c>
      <c r="K11" s="36">
        <v>26</v>
      </c>
      <c r="L11" s="36">
        <v>142</v>
      </c>
      <c r="M11" s="36">
        <v>154</v>
      </c>
      <c r="N11" s="85">
        <v>2</v>
      </c>
    </row>
    <row r="12" spans="1:14" ht="15">
      <c r="A12" s="135"/>
      <c r="B12" s="34" t="s">
        <v>31</v>
      </c>
      <c r="C12" s="35">
        <f>SUM(D12:K12)</f>
        <v>35</v>
      </c>
      <c r="D12" s="36">
        <v>4</v>
      </c>
      <c r="E12" s="36">
        <v>0</v>
      </c>
      <c r="F12" s="36">
        <v>5</v>
      </c>
      <c r="G12" s="36">
        <v>0</v>
      </c>
      <c r="H12" s="36">
        <v>0</v>
      </c>
      <c r="I12" s="36">
        <v>20</v>
      </c>
      <c r="J12" s="37">
        <v>0</v>
      </c>
      <c r="K12" s="36">
        <v>6</v>
      </c>
      <c r="L12" s="36">
        <v>19</v>
      </c>
      <c r="M12" s="36">
        <v>16</v>
      </c>
      <c r="N12" s="85">
        <v>0</v>
      </c>
    </row>
    <row r="13" spans="1:14" ht="15">
      <c r="A13" s="136"/>
      <c r="B13" s="43" t="s">
        <v>3</v>
      </c>
      <c r="C13" s="39">
        <f>SUM(C11:C12)</f>
        <v>333</v>
      </c>
      <c r="D13" s="39">
        <v>64</v>
      </c>
      <c r="E13" s="39">
        <v>2</v>
      </c>
      <c r="F13" s="39">
        <v>61</v>
      </c>
      <c r="G13" s="39">
        <v>15</v>
      </c>
      <c r="H13" s="39">
        <v>2</v>
      </c>
      <c r="I13" s="39">
        <v>152</v>
      </c>
      <c r="J13" s="39">
        <v>5</v>
      </c>
      <c r="K13" s="39">
        <v>32</v>
      </c>
      <c r="L13" s="39">
        <v>161</v>
      </c>
      <c r="M13" s="39">
        <v>170</v>
      </c>
      <c r="N13" s="85">
        <v>2</v>
      </c>
    </row>
    <row r="14" spans="1:14" ht="15">
      <c r="A14" s="137" t="s">
        <v>34</v>
      </c>
      <c r="B14" s="34" t="s">
        <v>30</v>
      </c>
      <c r="C14" s="35">
        <f>SUM(D14:K14)</f>
        <v>193</v>
      </c>
      <c r="D14" s="36">
        <v>61</v>
      </c>
      <c r="E14" s="36">
        <v>0</v>
      </c>
      <c r="F14" s="36">
        <v>8</v>
      </c>
      <c r="G14" s="36">
        <v>44</v>
      </c>
      <c r="H14" s="36">
        <v>0</v>
      </c>
      <c r="I14" s="36">
        <v>75</v>
      </c>
      <c r="J14" s="37">
        <v>1</v>
      </c>
      <c r="K14" s="36">
        <v>4</v>
      </c>
      <c r="L14" s="36">
        <v>124</v>
      </c>
      <c r="M14" s="36">
        <v>67</v>
      </c>
      <c r="N14" s="85">
        <v>2</v>
      </c>
    </row>
    <row r="15" spans="1:14" ht="15">
      <c r="A15" s="135"/>
      <c r="B15" s="34" t="s">
        <v>31</v>
      </c>
      <c r="C15" s="35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7">
        <v>0</v>
      </c>
      <c r="K15" s="36">
        <v>0</v>
      </c>
      <c r="L15" s="36">
        <v>0</v>
      </c>
      <c r="M15" s="36">
        <v>0</v>
      </c>
      <c r="N15" s="85">
        <v>0</v>
      </c>
    </row>
    <row r="16" spans="1:14" ht="15">
      <c r="A16" s="136"/>
      <c r="B16" s="38" t="s">
        <v>3</v>
      </c>
      <c r="C16" s="35">
        <f>SUM(C14:C15)</f>
        <v>193</v>
      </c>
      <c r="D16" s="36">
        <f>SUM(D14:D15)</f>
        <v>61</v>
      </c>
      <c r="E16" s="36">
        <v>0</v>
      </c>
      <c r="F16" s="36">
        <v>8</v>
      </c>
      <c r="G16" s="36">
        <v>44</v>
      </c>
      <c r="H16" s="36">
        <v>0</v>
      </c>
      <c r="I16" s="36">
        <v>75</v>
      </c>
      <c r="J16" s="36">
        <v>1</v>
      </c>
      <c r="K16" s="36">
        <v>4</v>
      </c>
      <c r="L16" s="36">
        <v>124</v>
      </c>
      <c r="M16" s="36">
        <v>67</v>
      </c>
      <c r="N16" s="85">
        <v>2</v>
      </c>
    </row>
    <row r="17" spans="4:15" ht="15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3:15" ht="1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20" spans="3:5" ht="15">
      <c r="C20" s="8"/>
      <c r="D20" s="8"/>
      <c r="E20" s="8"/>
    </row>
    <row r="23" ht="15">
      <c r="L23" s="8"/>
    </row>
  </sheetData>
  <mergeCells count="11">
    <mergeCell ref="A1:N1"/>
    <mergeCell ref="B3:B4"/>
    <mergeCell ref="C3:C4"/>
    <mergeCell ref="D3:K3"/>
    <mergeCell ref="L3:N3"/>
    <mergeCell ref="A2:N2"/>
    <mergeCell ref="A5:A7"/>
    <mergeCell ref="A8:A10"/>
    <mergeCell ref="A11:A13"/>
    <mergeCell ref="A14:A16"/>
    <mergeCell ref="A3:A4"/>
  </mergeCells>
  <printOptions horizontalCentered="1"/>
  <pageMargins left="0.7" right="0.7" top="0.75" bottom="0.75" header="0.3" footer="0.3"/>
  <pageSetup fitToHeight="1" fitToWidth="1" horizontalDpi="600" verticalDpi="600" orientation="landscape" scale="84" r:id="rId1"/>
  <ignoredErrors>
    <ignoredError sqref="C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 topLeftCell="D1">
      <selection activeCell="F22" sqref="F22"/>
    </sheetView>
  </sheetViews>
  <sheetFormatPr defaultColWidth="9.140625" defaultRowHeight="15"/>
  <cols>
    <col min="1" max="1" width="19.57421875" style="0" customWidth="1"/>
    <col min="2" max="2" width="21.140625" style="0" customWidth="1"/>
    <col min="3" max="12" width="11.7109375" style="0" customWidth="1"/>
    <col min="13" max="13" width="11.7109375" style="9" customWidth="1"/>
    <col min="14" max="14" width="11.7109375" style="0" customWidth="1"/>
  </cols>
  <sheetData>
    <row r="1" spans="1:14" ht="20.25">
      <c r="A1" s="125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>
      <c r="A2" s="126" t="s">
        <v>161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5">
      <c r="A3" s="152" t="s">
        <v>142</v>
      </c>
      <c r="B3" s="154" t="s">
        <v>37</v>
      </c>
      <c r="C3" s="156" t="s">
        <v>38</v>
      </c>
      <c r="D3" s="157"/>
      <c r="E3" s="157"/>
      <c r="F3" s="157"/>
      <c r="G3" s="157"/>
      <c r="H3" s="157"/>
      <c r="I3" s="157"/>
      <c r="J3" s="158"/>
      <c r="K3" s="161" t="s">
        <v>2</v>
      </c>
      <c r="L3" s="162"/>
      <c r="M3" s="163"/>
      <c r="N3" s="159" t="s">
        <v>3</v>
      </c>
    </row>
    <row r="4" spans="1:14" ht="26.4">
      <c r="A4" s="153"/>
      <c r="B4" s="155"/>
      <c r="C4" s="78" t="s">
        <v>8</v>
      </c>
      <c r="D4" s="78" t="s">
        <v>9</v>
      </c>
      <c r="E4" s="78" t="s">
        <v>10</v>
      </c>
      <c r="F4" s="78" t="s">
        <v>11</v>
      </c>
      <c r="G4" s="78" t="s">
        <v>12</v>
      </c>
      <c r="H4" s="79" t="s">
        <v>13</v>
      </c>
      <c r="I4" s="78" t="s">
        <v>27</v>
      </c>
      <c r="J4" s="78" t="s">
        <v>28</v>
      </c>
      <c r="K4" s="78" t="s">
        <v>5</v>
      </c>
      <c r="L4" s="78" t="s">
        <v>4</v>
      </c>
      <c r="M4" s="88" t="s">
        <v>16</v>
      </c>
      <c r="N4" s="160"/>
    </row>
    <row r="5" spans="1:14" ht="15">
      <c r="A5" s="104" t="s">
        <v>40</v>
      </c>
      <c r="B5" s="80" t="s">
        <v>39</v>
      </c>
      <c r="C5" s="81">
        <v>0</v>
      </c>
      <c r="D5" s="81">
        <v>0</v>
      </c>
      <c r="E5" s="81">
        <v>2</v>
      </c>
      <c r="F5" s="81">
        <v>1</v>
      </c>
      <c r="G5" s="81">
        <v>0</v>
      </c>
      <c r="H5" s="81">
        <v>6</v>
      </c>
      <c r="I5" s="81">
        <v>0</v>
      </c>
      <c r="J5" s="81">
        <v>1</v>
      </c>
      <c r="K5" s="81">
        <v>5</v>
      </c>
      <c r="L5" s="81">
        <v>5</v>
      </c>
      <c r="M5" s="87">
        <v>0</v>
      </c>
      <c r="N5" s="82">
        <f>K5+L5+M5</f>
        <v>10</v>
      </c>
    </row>
    <row r="6" spans="1:14" ht="15">
      <c r="A6" s="104" t="s">
        <v>42</v>
      </c>
      <c r="B6" s="80" t="s">
        <v>41</v>
      </c>
      <c r="C6" s="81">
        <v>2</v>
      </c>
      <c r="D6" s="81">
        <v>1</v>
      </c>
      <c r="E6" s="102">
        <v>0</v>
      </c>
      <c r="F6" s="103">
        <v>1</v>
      </c>
      <c r="G6" s="81">
        <v>0</v>
      </c>
      <c r="H6" s="81">
        <v>6</v>
      </c>
      <c r="I6" s="81">
        <v>0</v>
      </c>
      <c r="J6" s="81">
        <v>5</v>
      </c>
      <c r="K6" s="81">
        <v>8</v>
      </c>
      <c r="L6" s="81">
        <v>7</v>
      </c>
      <c r="M6" s="83">
        <v>0</v>
      </c>
      <c r="N6" s="82">
        <f aca="true" t="shared" si="0" ref="N6:N19">K6+L6+M6</f>
        <v>15</v>
      </c>
    </row>
    <row r="7" spans="1:14" ht="24">
      <c r="A7" s="104" t="s">
        <v>44</v>
      </c>
      <c r="B7" s="80" t="s">
        <v>43</v>
      </c>
      <c r="C7" s="81">
        <v>2</v>
      </c>
      <c r="D7" s="81">
        <v>0</v>
      </c>
      <c r="E7" s="81">
        <v>0</v>
      </c>
      <c r="F7" s="81">
        <v>2</v>
      </c>
      <c r="G7" s="81">
        <v>0</v>
      </c>
      <c r="H7" s="81">
        <v>6</v>
      </c>
      <c r="I7" s="81">
        <v>0</v>
      </c>
      <c r="J7" s="81">
        <v>2</v>
      </c>
      <c r="K7" s="81">
        <v>9</v>
      </c>
      <c r="L7" s="81">
        <v>3</v>
      </c>
      <c r="M7" s="83">
        <v>0</v>
      </c>
      <c r="N7" s="82">
        <f t="shared" si="0"/>
        <v>12</v>
      </c>
    </row>
    <row r="8" spans="1:14" ht="17.4" customHeight="1">
      <c r="A8" s="104" t="s">
        <v>46</v>
      </c>
      <c r="B8" s="80" t="s">
        <v>45</v>
      </c>
      <c r="C8" s="81">
        <v>2</v>
      </c>
      <c r="D8" s="81">
        <v>0</v>
      </c>
      <c r="E8" s="81">
        <v>5</v>
      </c>
      <c r="F8" s="81">
        <v>1</v>
      </c>
      <c r="G8" s="81">
        <v>0</v>
      </c>
      <c r="H8" s="81">
        <v>4</v>
      </c>
      <c r="I8" s="81">
        <v>1</v>
      </c>
      <c r="J8" s="81">
        <v>28</v>
      </c>
      <c r="K8" s="81">
        <v>14</v>
      </c>
      <c r="L8" s="81">
        <v>26</v>
      </c>
      <c r="M8" s="83">
        <v>1</v>
      </c>
      <c r="N8" s="82">
        <f t="shared" si="0"/>
        <v>41</v>
      </c>
    </row>
    <row r="9" spans="1:14" ht="15">
      <c r="A9" s="104" t="s">
        <v>49</v>
      </c>
      <c r="B9" s="80" t="s">
        <v>48</v>
      </c>
      <c r="C9" s="81">
        <v>2</v>
      </c>
      <c r="D9" s="81">
        <v>0</v>
      </c>
      <c r="E9" s="81">
        <v>0</v>
      </c>
      <c r="F9" s="81">
        <v>0</v>
      </c>
      <c r="G9" s="81">
        <v>0</v>
      </c>
      <c r="H9" s="81">
        <v>3</v>
      </c>
      <c r="I9" s="81">
        <v>0</v>
      </c>
      <c r="J9" s="81">
        <v>1</v>
      </c>
      <c r="K9" s="81">
        <v>5</v>
      </c>
      <c r="L9" s="81">
        <v>1</v>
      </c>
      <c r="M9" s="83">
        <v>0</v>
      </c>
      <c r="N9" s="82">
        <f t="shared" si="0"/>
        <v>6</v>
      </c>
    </row>
    <row r="10" spans="1:14" ht="24">
      <c r="A10" s="104" t="s">
        <v>51</v>
      </c>
      <c r="B10" s="80" t="s">
        <v>50</v>
      </c>
      <c r="C10" s="81">
        <v>0</v>
      </c>
      <c r="D10" s="81">
        <v>0</v>
      </c>
      <c r="E10" s="81">
        <v>0</v>
      </c>
      <c r="F10" s="81">
        <v>1</v>
      </c>
      <c r="G10" s="81">
        <v>0</v>
      </c>
      <c r="H10" s="81">
        <v>8</v>
      </c>
      <c r="I10" s="81">
        <v>0</v>
      </c>
      <c r="J10" s="81">
        <v>1</v>
      </c>
      <c r="K10" s="81">
        <v>4</v>
      </c>
      <c r="L10" s="81">
        <v>6</v>
      </c>
      <c r="M10" s="83">
        <v>0</v>
      </c>
      <c r="N10" s="82">
        <f t="shared" si="0"/>
        <v>10</v>
      </c>
    </row>
    <row r="11" spans="1:14" ht="15">
      <c r="A11" s="104" t="s">
        <v>53</v>
      </c>
      <c r="B11" s="80" t="s">
        <v>52</v>
      </c>
      <c r="C11" s="81">
        <v>0</v>
      </c>
      <c r="D11" s="81">
        <v>0</v>
      </c>
      <c r="E11" s="81">
        <v>0</v>
      </c>
      <c r="F11" s="81">
        <v>1</v>
      </c>
      <c r="G11" s="81">
        <v>0</v>
      </c>
      <c r="H11" s="81">
        <v>8</v>
      </c>
      <c r="I11" s="81">
        <v>0</v>
      </c>
      <c r="J11" s="81">
        <v>0</v>
      </c>
      <c r="K11" s="81">
        <v>4</v>
      </c>
      <c r="L11" s="81">
        <v>5</v>
      </c>
      <c r="M11" s="83">
        <v>0</v>
      </c>
      <c r="N11" s="82">
        <f t="shared" si="0"/>
        <v>9</v>
      </c>
    </row>
    <row r="12" spans="1:14" ht="15">
      <c r="A12" s="104" t="s">
        <v>54</v>
      </c>
      <c r="B12" s="80" t="s">
        <v>55</v>
      </c>
      <c r="C12" s="81">
        <v>0</v>
      </c>
      <c r="D12" s="81">
        <v>0</v>
      </c>
      <c r="E12" s="81">
        <v>0</v>
      </c>
      <c r="F12" s="81">
        <v>1</v>
      </c>
      <c r="G12" s="81">
        <v>0</v>
      </c>
      <c r="H12" s="81">
        <v>7</v>
      </c>
      <c r="I12" s="81">
        <v>0</v>
      </c>
      <c r="J12" s="81">
        <v>14</v>
      </c>
      <c r="K12" s="81">
        <v>11</v>
      </c>
      <c r="L12" s="81">
        <v>11</v>
      </c>
      <c r="M12" s="83">
        <v>0</v>
      </c>
      <c r="N12" s="82">
        <f t="shared" si="0"/>
        <v>22</v>
      </c>
    </row>
    <row r="13" spans="1:14" ht="15">
      <c r="A13" s="149" t="s">
        <v>58</v>
      </c>
      <c r="B13" s="80" t="s">
        <v>57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4</v>
      </c>
      <c r="I13" s="81">
        <v>0</v>
      </c>
      <c r="J13" s="81">
        <v>2</v>
      </c>
      <c r="K13" s="81">
        <v>2</v>
      </c>
      <c r="L13" s="81">
        <v>4</v>
      </c>
      <c r="M13" s="83">
        <v>0</v>
      </c>
      <c r="N13" s="82">
        <f t="shared" si="0"/>
        <v>6</v>
      </c>
    </row>
    <row r="14" spans="1:14" ht="22.8">
      <c r="A14" s="149"/>
      <c r="B14" s="80" t="s">
        <v>166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5</v>
      </c>
      <c r="I14" s="81">
        <v>0</v>
      </c>
      <c r="J14" s="81">
        <v>0</v>
      </c>
      <c r="K14" s="81">
        <v>4</v>
      </c>
      <c r="L14" s="81">
        <v>1</v>
      </c>
      <c r="M14" s="83">
        <v>0</v>
      </c>
      <c r="N14" s="82">
        <f t="shared" si="0"/>
        <v>5</v>
      </c>
    </row>
    <row r="15" spans="1:14" ht="15">
      <c r="A15" s="104" t="s">
        <v>60</v>
      </c>
      <c r="B15" s="80" t="s">
        <v>59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1</v>
      </c>
      <c r="I15" s="81">
        <v>0</v>
      </c>
      <c r="J15" s="81">
        <v>0</v>
      </c>
      <c r="K15" s="81">
        <v>0</v>
      </c>
      <c r="L15" s="81">
        <v>1</v>
      </c>
      <c r="M15" s="83">
        <v>0</v>
      </c>
      <c r="N15" s="82">
        <f t="shared" si="0"/>
        <v>1</v>
      </c>
    </row>
    <row r="16" spans="1:14" ht="15">
      <c r="A16" s="104" t="s">
        <v>62</v>
      </c>
      <c r="B16" s="80" t="s">
        <v>61</v>
      </c>
      <c r="C16" s="81">
        <v>0</v>
      </c>
      <c r="D16" s="81">
        <v>0</v>
      </c>
      <c r="E16" s="81">
        <v>1</v>
      </c>
      <c r="F16" s="81">
        <v>2</v>
      </c>
      <c r="G16" s="81">
        <v>0</v>
      </c>
      <c r="H16" s="81">
        <v>7</v>
      </c>
      <c r="I16" s="81">
        <v>1</v>
      </c>
      <c r="J16" s="81">
        <v>2</v>
      </c>
      <c r="K16" s="81">
        <v>8</v>
      </c>
      <c r="L16" s="81">
        <v>5</v>
      </c>
      <c r="M16" s="83">
        <v>0</v>
      </c>
      <c r="N16" s="82">
        <f t="shared" si="0"/>
        <v>13</v>
      </c>
    </row>
    <row r="17" spans="1:14" ht="15">
      <c r="A17" s="104" t="s">
        <v>64</v>
      </c>
      <c r="B17" s="80" t="s">
        <v>63</v>
      </c>
      <c r="C17" s="81">
        <v>1</v>
      </c>
      <c r="D17" s="81">
        <v>0</v>
      </c>
      <c r="E17" s="81">
        <v>2</v>
      </c>
      <c r="F17" s="81">
        <v>2</v>
      </c>
      <c r="G17" s="81">
        <v>0</v>
      </c>
      <c r="H17" s="81">
        <v>3</v>
      </c>
      <c r="I17" s="81">
        <v>0</v>
      </c>
      <c r="J17" s="81">
        <v>2</v>
      </c>
      <c r="K17" s="81">
        <v>9</v>
      </c>
      <c r="L17" s="81">
        <v>1</v>
      </c>
      <c r="M17" s="83">
        <v>0</v>
      </c>
      <c r="N17" s="82">
        <f t="shared" si="0"/>
        <v>10</v>
      </c>
    </row>
    <row r="18" spans="1:14" ht="36">
      <c r="A18" s="104" t="s">
        <v>167</v>
      </c>
      <c r="B18" s="80" t="s">
        <v>56</v>
      </c>
      <c r="C18" s="81">
        <v>4</v>
      </c>
      <c r="D18" s="81">
        <v>0</v>
      </c>
      <c r="E18" s="81">
        <v>1</v>
      </c>
      <c r="F18" s="81">
        <v>3</v>
      </c>
      <c r="G18" s="81">
        <v>0</v>
      </c>
      <c r="H18" s="81">
        <v>10</v>
      </c>
      <c r="I18" s="81">
        <v>0</v>
      </c>
      <c r="J18" s="81">
        <v>4</v>
      </c>
      <c r="K18" s="81">
        <v>11</v>
      </c>
      <c r="L18" s="81">
        <v>11</v>
      </c>
      <c r="M18" s="83">
        <v>0</v>
      </c>
      <c r="N18" s="82">
        <f t="shared" si="0"/>
        <v>22</v>
      </c>
    </row>
    <row r="19" spans="1:14" ht="24">
      <c r="A19" s="104" t="s">
        <v>152</v>
      </c>
      <c r="B19" s="80" t="s">
        <v>65</v>
      </c>
      <c r="C19" s="81">
        <v>6</v>
      </c>
      <c r="D19" s="81">
        <v>0</v>
      </c>
      <c r="E19" s="81">
        <v>0</v>
      </c>
      <c r="F19" s="81">
        <v>0</v>
      </c>
      <c r="G19" s="81">
        <v>0</v>
      </c>
      <c r="H19" s="81">
        <v>1</v>
      </c>
      <c r="I19" s="81">
        <v>0</v>
      </c>
      <c r="J19" s="81">
        <v>1</v>
      </c>
      <c r="K19" s="81">
        <v>6</v>
      </c>
      <c r="L19" s="81">
        <v>2</v>
      </c>
      <c r="M19" s="83">
        <v>0</v>
      </c>
      <c r="N19" s="82">
        <f t="shared" si="0"/>
        <v>8</v>
      </c>
    </row>
    <row r="20" spans="1:14" ht="15">
      <c r="A20" s="150" t="s">
        <v>3</v>
      </c>
      <c r="B20" s="151"/>
      <c r="C20" s="51">
        <f aca="true" t="shared" si="1" ref="C20:M20">SUM(C5:C19)</f>
        <v>19</v>
      </c>
      <c r="D20" s="51">
        <f t="shared" si="1"/>
        <v>1</v>
      </c>
      <c r="E20" s="51">
        <f t="shared" si="1"/>
        <v>11</v>
      </c>
      <c r="F20" s="51">
        <f t="shared" si="1"/>
        <v>15</v>
      </c>
      <c r="G20" s="51">
        <f t="shared" si="1"/>
        <v>0</v>
      </c>
      <c r="H20" s="51">
        <f t="shared" si="1"/>
        <v>79</v>
      </c>
      <c r="I20" s="51">
        <f t="shared" si="1"/>
        <v>2</v>
      </c>
      <c r="J20" s="51">
        <f t="shared" si="1"/>
        <v>63</v>
      </c>
      <c r="K20" s="51">
        <f t="shared" si="1"/>
        <v>100</v>
      </c>
      <c r="L20" s="51">
        <f t="shared" si="1"/>
        <v>89</v>
      </c>
      <c r="M20" s="86">
        <f t="shared" si="1"/>
        <v>1</v>
      </c>
      <c r="N20" s="56">
        <f>C20+D20+E20+F20+H20+I20+J20</f>
        <v>190</v>
      </c>
    </row>
  </sheetData>
  <mergeCells count="9">
    <mergeCell ref="A13:A14"/>
    <mergeCell ref="A20:B20"/>
    <mergeCell ref="A1:N1"/>
    <mergeCell ref="A2:N2"/>
    <mergeCell ref="A3:A4"/>
    <mergeCell ref="B3:B4"/>
    <mergeCell ref="C3:J3"/>
    <mergeCell ref="N3:N4"/>
    <mergeCell ref="K3:M3"/>
  </mergeCells>
  <printOptions horizontalCentered="1"/>
  <pageMargins left="0.7" right="0.7" top="0.75" bottom="0.75" header="0.3" footer="0.3"/>
  <pageSetup fitToHeight="1" fitToWidth="1"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workbookViewId="0" topLeftCell="A16">
      <pane xSplit="1" topLeftCell="I1" activePane="topRight" state="frozen"/>
      <selection pane="topLeft" activeCell="A13" sqref="A13"/>
      <selection pane="topRight" activeCell="R36" sqref="R36"/>
    </sheetView>
  </sheetViews>
  <sheetFormatPr defaultColWidth="9.140625" defaultRowHeight="15"/>
  <cols>
    <col min="1" max="1" width="19.00390625" style="7" customWidth="1"/>
    <col min="2" max="2" width="28.28125" style="0" customWidth="1"/>
    <col min="3" max="12" width="11.7109375" style="0" customWidth="1"/>
    <col min="13" max="13" width="11.7109375" style="9" customWidth="1"/>
    <col min="14" max="14" width="11.7109375" style="0" customWidth="1"/>
  </cols>
  <sheetData>
    <row r="1" spans="1:14" ht="20.25">
      <c r="A1" s="125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>
      <c r="A2" s="126" t="s">
        <v>145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5">
      <c r="A3" s="175" t="s">
        <v>36</v>
      </c>
      <c r="B3" s="182" t="s">
        <v>37</v>
      </c>
      <c r="C3" s="179" t="s">
        <v>38</v>
      </c>
      <c r="D3" s="180"/>
      <c r="E3" s="180"/>
      <c r="F3" s="180"/>
      <c r="G3" s="180"/>
      <c r="H3" s="180"/>
      <c r="I3" s="180"/>
      <c r="J3" s="181"/>
      <c r="K3" s="172" t="s">
        <v>2</v>
      </c>
      <c r="L3" s="173"/>
      <c r="M3" s="174"/>
      <c r="N3" s="177" t="s">
        <v>3</v>
      </c>
    </row>
    <row r="4" spans="1:14" ht="28.8">
      <c r="A4" s="176"/>
      <c r="B4" s="183"/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7" t="s">
        <v>13</v>
      </c>
      <c r="I4" s="46" t="s">
        <v>14</v>
      </c>
      <c r="J4" s="46" t="s">
        <v>28</v>
      </c>
      <c r="K4" s="46" t="s">
        <v>5</v>
      </c>
      <c r="L4" s="46" t="s">
        <v>4</v>
      </c>
      <c r="M4" s="91" t="s">
        <v>16</v>
      </c>
      <c r="N4" s="178"/>
    </row>
    <row r="5" spans="1:14" ht="15">
      <c r="A5" s="105" t="s">
        <v>66</v>
      </c>
      <c r="B5" s="48" t="s">
        <v>67</v>
      </c>
      <c r="C5" s="49">
        <v>3</v>
      </c>
      <c r="D5" s="49">
        <v>0</v>
      </c>
      <c r="E5" s="49">
        <v>0</v>
      </c>
      <c r="F5" s="49">
        <v>2</v>
      </c>
      <c r="G5" s="49">
        <v>0</v>
      </c>
      <c r="H5" s="49">
        <v>6</v>
      </c>
      <c r="I5" s="49">
        <v>0</v>
      </c>
      <c r="J5" s="49">
        <v>1</v>
      </c>
      <c r="K5" s="49">
        <v>11</v>
      </c>
      <c r="L5" s="49">
        <v>1</v>
      </c>
      <c r="M5" s="90">
        <v>0</v>
      </c>
      <c r="N5" s="50">
        <v>12</v>
      </c>
    </row>
    <row r="6" spans="1:14" ht="15">
      <c r="A6" s="169" t="s">
        <v>68</v>
      </c>
      <c r="B6" s="48" t="s">
        <v>70</v>
      </c>
      <c r="C6" s="49">
        <v>4</v>
      </c>
      <c r="D6" s="49">
        <v>0</v>
      </c>
      <c r="E6" s="49">
        <v>1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5</v>
      </c>
      <c r="L6" s="49">
        <v>0</v>
      </c>
      <c r="M6" s="89">
        <v>0</v>
      </c>
      <c r="N6" s="50">
        <v>5</v>
      </c>
    </row>
    <row r="7" spans="1:14" ht="15">
      <c r="A7" s="170"/>
      <c r="B7" s="48" t="s">
        <v>69</v>
      </c>
      <c r="C7" s="49">
        <v>6</v>
      </c>
      <c r="D7" s="49">
        <v>0</v>
      </c>
      <c r="E7" s="49">
        <v>3</v>
      </c>
      <c r="F7" s="49">
        <v>1</v>
      </c>
      <c r="G7" s="49">
        <v>0</v>
      </c>
      <c r="H7" s="49">
        <v>11</v>
      </c>
      <c r="I7" s="49">
        <v>1</v>
      </c>
      <c r="J7" s="49">
        <v>4</v>
      </c>
      <c r="K7" s="49">
        <v>20</v>
      </c>
      <c r="L7" s="49">
        <v>6</v>
      </c>
      <c r="M7" s="89">
        <v>0</v>
      </c>
      <c r="N7" s="50">
        <v>26</v>
      </c>
    </row>
    <row r="8" spans="1:14" ht="15">
      <c r="A8" s="171"/>
      <c r="B8" s="48" t="s">
        <v>146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1</v>
      </c>
      <c r="I8" s="49">
        <v>0</v>
      </c>
      <c r="J8" s="49">
        <v>0</v>
      </c>
      <c r="K8" s="49">
        <v>1</v>
      </c>
      <c r="L8" s="49">
        <v>0</v>
      </c>
      <c r="M8" s="89">
        <v>0</v>
      </c>
      <c r="N8" s="50">
        <v>1</v>
      </c>
    </row>
    <row r="9" spans="1:14" ht="15">
      <c r="A9" s="164" t="s">
        <v>40</v>
      </c>
      <c r="B9" s="48" t="s">
        <v>71</v>
      </c>
      <c r="C9" s="49">
        <v>23</v>
      </c>
      <c r="D9" s="49">
        <v>0</v>
      </c>
      <c r="E9" s="49">
        <v>16</v>
      </c>
      <c r="F9" s="49">
        <v>3</v>
      </c>
      <c r="G9" s="49">
        <v>0</v>
      </c>
      <c r="H9" s="49">
        <v>46</v>
      </c>
      <c r="I9" s="49">
        <v>3</v>
      </c>
      <c r="J9" s="49">
        <v>11</v>
      </c>
      <c r="K9" s="49">
        <v>65</v>
      </c>
      <c r="L9" s="49">
        <v>36</v>
      </c>
      <c r="M9" s="89">
        <v>1</v>
      </c>
      <c r="N9" s="50">
        <v>102</v>
      </c>
    </row>
    <row r="10" spans="1:14" ht="15">
      <c r="A10" s="164"/>
      <c r="B10" s="48" t="s">
        <v>72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1</v>
      </c>
      <c r="I10" s="49">
        <v>0</v>
      </c>
      <c r="J10" s="49">
        <v>0</v>
      </c>
      <c r="K10" s="49">
        <v>1</v>
      </c>
      <c r="L10" s="49">
        <v>0</v>
      </c>
      <c r="M10" s="89">
        <v>0</v>
      </c>
      <c r="N10" s="50">
        <v>1</v>
      </c>
    </row>
    <row r="11" spans="1:14" ht="15">
      <c r="A11" s="105" t="s">
        <v>42</v>
      </c>
      <c r="B11" s="48" t="s">
        <v>73</v>
      </c>
      <c r="C11" s="49">
        <v>1</v>
      </c>
      <c r="D11" s="49">
        <v>1</v>
      </c>
      <c r="E11" s="49">
        <v>2</v>
      </c>
      <c r="F11" s="49">
        <v>2</v>
      </c>
      <c r="G11" s="49">
        <v>0</v>
      </c>
      <c r="H11" s="49">
        <v>6</v>
      </c>
      <c r="I11" s="49">
        <v>1</v>
      </c>
      <c r="J11" s="49">
        <v>3</v>
      </c>
      <c r="K11" s="49">
        <v>7</v>
      </c>
      <c r="L11" s="49">
        <v>9</v>
      </c>
      <c r="M11" s="89">
        <v>0</v>
      </c>
      <c r="N11" s="50">
        <v>16</v>
      </c>
    </row>
    <row r="12" spans="1:14" ht="24">
      <c r="A12" s="105" t="s">
        <v>44</v>
      </c>
      <c r="B12" s="48" t="s">
        <v>74</v>
      </c>
      <c r="C12" s="49">
        <v>35</v>
      </c>
      <c r="D12" s="49">
        <v>1</v>
      </c>
      <c r="E12" s="49">
        <v>2</v>
      </c>
      <c r="F12" s="49">
        <v>10</v>
      </c>
      <c r="G12" s="49">
        <v>0</v>
      </c>
      <c r="H12" s="49">
        <v>36</v>
      </c>
      <c r="I12" s="49">
        <v>3</v>
      </c>
      <c r="J12" s="49">
        <v>5</v>
      </c>
      <c r="K12" s="49">
        <v>47</v>
      </c>
      <c r="L12" s="49">
        <v>45</v>
      </c>
      <c r="M12" s="89">
        <v>0</v>
      </c>
      <c r="N12" s="50">
        <v>92</v>
      </c>
    </row>
    <row r="13" spans="1:14" ht="15">
      <c r="A13" s="105" t="s">
        <v>46</v>
      </c>
      <c r="B13" s="48" t="s">
        <v>75</v>
      </c>
      <c r="C13" s="49">
        <v>13</v>
      </c>
      <c r="D13" s="49">
        <v>0</v>
      </c>
      <c r="E13" s="49">
        <v>15</v>
      </c>
      <c r="F13" s="49">
        <v>1</v>
      </c>
      <c r="G13" s="49">
        <v>1</v>
      </c>
      <c r="H13" s="49">
        <v>34</v>
      </c>
      <c r="I13" s="49">
        <v>1</v>
      </c>
      <c r="J13" s="49">
        <v>10</v>
      </c>
      <c r="K13" s="49">
        <v>6</v>
      </c>
      <c r="L13" s="49">
        <v>69</v>
      </c>
      <c r="M13" s="89">
        <v>0</v>
      </c>
      <c r="N13" s="50">
        <v>75</v>
      </c>
    </row>
    <row r="14" spans="1:14" ht="15">
      <c r="A14" s="105" t="s">
        <v>77</v>
      </c>
      <c r="B14" s="48" t="s">
        <v>78</v>
      </c>
      <c r="C14" s="49">
        <v>10</v>
      </c>
      <c r="D14" s="49">
        <v>0</v>
      </c>
      <c r="E14" s="49">
        <v>4</v>
      </c>
      <c r="F14" s="49">
        <v>4</v>
      </c>
      <c r="G14" s="49">
        <v>0</v>
      </c>
      <c r="H14" s="49">
        <v>23</v>
      </c>
      <c r="I14" s="49">
        <v>0</v>
      </c>
      <c r="J14" s="49">
        <v>4</v>
      </c>
      <c r="K14" s="49">
        <v>17</v>
      </c>
      <c r="L14" s="49">
        <v>28</v>
      </c>
      <c r="M14" s="89">
        <v>0</v>
      </c>
      <c r="N14" s="50">
        <v>45</v>
      </c>
    </row>
    <row r="15" spans="1:14" ht="15">
      <c r="A15" s="164" t="s">
        <v>49</v>
      </c>
      <c r="B15" s="48" t="s">
        <v>79</v>
      </c>
      <c r="C15" s="49">
        <v>11</v>
      </c>
      <c r="D15" s="49">
        <v>0</v>
      </c>
      <c r="E15" s="49">
        <v>4</v>
      </c>
      <c r="F15" s="49">
        <v>3</v>
      </c>
      <c r="G15" s="49">
        <v>0</v>
      </c>
      <c r="H15" s="49">
        <v>23</v>
      </c>
      <c r="I15" s="49">
        <v>1</v>
      </c>
      <c r="J15" s="49">
        <v>4</v>
      </c>
      <c r="K15" s="49">
        <v>29</v>
      </c>
      <c r="L15" s="49">
        <v>17</v>
      </c>
      <c r="M15" s="89">
        <v>0</v>
      </c>
      <c r="N15" s="50">
        <v>46</v>
      </c>
    </row>
    <row r="16" spans="1:14" ht="15">
      <c r="A16" s="164"/>
      <c r="B16" s="48" t="s">
        <v>80</v>
      </c>
      <c r="C16" s="49">
        <v>1</v>
      </c>
      <c r="D16" s="49">
        <v>0</v>
      </c>
      <c r="E16" s="49">
        <v>0</v>
      </c>
      <c r="F16" s="49">
        <v>0</v>
      </c>
      <c r="G16" s="49">
        <v>0</v>
      </c>
      <c r="H16" s="49">
        <v>3</v>
      </c>
      <c r="I16" s="49">
        <v>0</v>
      </c>
      <c r="J16" s="49">
        <v>0</v>
      </c>
      <c r="K16" s="49">
        <v>3</v>
      </c>
      <c r="L16" s="49">
        <v>1</v>
      </c>
      <c r="M16" s="89">
        <v>0</v>
      </c>
      <c r="N16" s="50">
        <v>4</v>
      </c>
    </row>
    <row r="17" spans="1:14" ht="15">
      <c r="A17" s="105" t="s">
        <v>47</v>
      </c>
      <c r="B17" s="48" t="s">
        <v>76</v>
      </c>
      <c r="C17" s="49">
        <v>4</v>
      </c>
      <c r="D17" s="49">
        <v>0</v>
      </c>
      <c r="E17" s="49">
        <v>1</v>
      </c>
      <c r="F17" s="49">
        <v>0</v>
      </c>
      <c r="G17" s="49">
        <v>0</v>
      </c>
      <c r="H17" s="49">
        <v>5</v>
      </c>
      <c r="I17" s="49">
        <v>0</v>
      </c>
      <c r="J17" s="49">
        <v>1</v>
      </c>
      <c r="K17" s="49">
        <v>3</v>
      </c>
      <c r="L17" s="49">
        <v>8</v>
      </c>
      <c r="M17" s="89">
        <v>0</v>
      </c>
      <c r="N17" s="50">
        <v>11</v>
      </c>
    </row>
    <row r="18" spans="1:14" ht="15">
      <c r="A18" s="164" t="s">
        <v>147</v>
      </c>
      <c r="B18" s="48" t="s">
        <v>100</v>
      </c>
      <c r="C18" s="49">
        <v>1</v>
      </c>
      <c r="D18" s="49">
        <v>0</v>
      </c>
      <c r="E18" s="49">
        <v>0</v>
      </c>
      <c r="F18" s="49">
        <v>1</v>
      </c>
      <c r="G18" s="49">
        <v>0</v>
      </c>
      <c r="H18" s="49">
        <v>0</v>
      </c>
      <c r="I18" s="49">
        <v>0</v>
      </c>
      <c r="J18" s="49">
        <v>0</v>
      </c>
      <c r="K18" s="49">
        <v>1</v>
      </c>
      <c r="L18" s="49">
        <v>1</v>
      </c>
      <c r="M18" s="89">
        <v>0</v>
      </c>
      <c r="N18" s="50">
        <v>2</v>
      </c>
    </row>
    <row r="19" spans="1:14" ht="15">
      <c r="A19" s="164"/>
      <c r="B19" s="48" t="s">
        <v>148</v>
      </c>
      <c r="C19" s="49">
        <v>2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2</v>
      </c>
      <c r="L19" s="49">
        <v>0</v>
      </c>
      <c r="M19" s="89">
        <v>0</v>
      </c>
      <c r="N19" s="50">
        <v>2</v>
      </c>
    </row>
    <row r="20" spans="1:14" ht="15">
      <c r="A20" s="164" t="s">
        <v>51</v>
      </c>
      <c r="B20" s="48" t="s">
        <v>81</v>
      </c>
      <c r="C20" s="49">
        <v>2</v>
      </c>
      <c r="D20" s="49">
        <v>0</v>
      </c>
      <c r="E20" s="49">
        <v>1</v>
      </c>
      <c r="F20" s="49">
        <v>1</v>
      </c>
      <c r="G20" s="49">
        <v>0</v>
      </c>
      <c r="H20" s="49">
        <v>8</v>
      </c>
      <c r="I20" s="49">
        <v>0</v>
      </c>
      <c r="J20" s="49">
        <v>1</v>
      </c>
      <c r="K20" s="49">
        <v>5</v>
      </c>
      <c r="L20" s="49">
        <v>8</v>
      </c>
      <c r="M20" s="89">
        <v>0</v>
      </c>
      <c r="N20" s="50">
        <v>13</v>
      </c>
    </row>
    <row r="21" spans="1:14" ht="15">
      <c r="A21" s="164"/>
      <c r="B21" s="48" t="s">
        <v>82</v>
      </c>
      <c r="C21" s="49">
        <v>3</v>
      </c>
      <c r="D21" s="49">
        <v>0</v>
      </c>
      <c r="E21" s="49">
        <v>1</v>
      </c>
      <c r="F21" s="49">
        <v>0</v>
      </c>
      <c r="G21" s="49">
        <v>0</v>
      </c>
      <c r="H21" s="49">
        <v>15</v>
      </c>
      <c r="I21" s="49">
        <v>1</v>
      </c>
      <c r="J21" s="49">
        <v>0</v>
      </c>
      <c r="K21" s="49">
        <v>14</v>
      </c>
      <c r="L21" s="49">
        <v>6</v>
      </c>
      <c r="M21" s="89">
        <v>0</v>
      </c>
      <c r="N21" s="50">
        <v>20</v>
      </c>
    </row>
    <row r="22" spans="1:14" ht="15">
      <c r="A22" s="164" t="s">
        <v>53</v>
      </c>
      <c r="B22" s="48" t="s">
        <v>83</v>
      </c>
      <c r="C22" s="49">
        <v>13</v>
      </c>
      <c r="D22" s="49">
        <v>0</v>
      </c>
      <c r="E22" s="49">
        <v>4</v>
      </c>
      <c r="F22" s="49">
        <v>2</v>
      </c>
      <c r="G22" s="49">
        <v>0</v>
      </c>
      <c r="H22" s="49">
        <v>22</v>
      </c>
      <c r="I22" s="49">
        <v>0</v>
      </c>
      <c r="J22" s="49">
        <v>1</v>
      </c>
      <c r="K22" s="49">
        <v>11</v>
      </c>
      <c r="L22" s="49">
        <v>31</v>
      </c>
      <c r="M22" s="89">
        <v>0</v>
      </c>
      <c r="N22" s="50">
        <v>42</v>
      </c>
    </row>
    <row r="23" spans="1:14" ht="15">
      <c r="A23" s="164"/>
      <c r="B23" s="48" t="s">
        <v>84</v>
      </c>
      <c r="C23" s="49">
        <v>1</v>
      </c>
      <c r="D23" s="49">
        <v>0</v>
      </c>
      <c r="E23" s="49">
        <v>0</v>
      </c>
      <c r="F23" s="49">
        <v>0</v>
      </c>
      <c r="G23" s="49">
        <v>0</v>
      </c>
      <c r="H23" s="49">
        <v>5</v>
      </c>
      <c r="I23" s="49">
        <v>0</v>
      </c>
      <c r="J23" s="49">
        <v>0</v>
      </c>
      <c r="K23" s="49">
        <v>0</v>
      </c>
      <c r="L23" s="49">
        <v>6</v>
      </c>
      <c r="M23" s="89">
        <v>0</v>
      </c>
      <c r="N23" s="50">
        <v>6</v>
      </c>
    </row>
    <row r="24" spans="1:14" ht="15">
      <c r="A24" s="105" t="s">
        <v>143</v>
      </c>
      <c r="B24" s="48" t="s">
        <v>85</v>
      </c>
      <c r="C24" s="49">
        <v>51</v>
      </c>
      <c r="D24" s="49">
        <v>0</v>
      </c>
      <c r="E24" s="49">
        <v>4</v>
      </c>
      <c r="F24" s="49">
        <v>11</v>
      </c>
      <c r="G24" s="49">
        <v>0</v>
      </c>
      <c r="H24" s="49">
        <v>27</v>
      </c>
      <c r="I24" s="49">
        <v>0</v>
      </c>
      <c r="J24" s="49">
        <v>2</v>
      </c>
      <c r="K24" s="49">
        <v>46</v>
      </c>
      <c r="L24" s="49">
        <v>48</v>
      </c>
      <c r="M24" s="89">
        <v>1</v>
      </c>
      <c r="N24" s="50">
        <v>95</v>
      </c>
    </row>
    <row r="25" spans="1:14" ht="15">
      <c r="A25" s="164" t="s">
        <v>58</v>
      </c>
      <c r="B25" s="48" t="s">
        <v>86</v>
      </c>
      <c r="C25" s="49">
        <v>4</v>
      </c>
      <c r="D25" s="49">
        <v>0</v>
      </c>
      <c r="E25" s="49">
        <v>2</v>
      </c>
      <c r="F25" s="49">
        <v>1</v>
      </c>
      <c r="G25" s="49">
        <v>0</v>
      </c>
      <c r="H25" s="49">
        <v>6</v>
      </c>
      <c r="I25" s="49">
        <v>2</v>
      </c>
      <c r="J25" s="49">
        <v>1</v>
      </c>
      <c r="K25" s="49">
        <v>7</v>
      </c>
      <c r="L25" s="49">
        <v>9</v>
      </c>
      <c r="M25" s="89">
        <v>0</v>
      </c>
      <c r="N25" s="50">
        <v>16</v>
      </c>
    </row>
    <row r="26" spans="1:14" ht="15">
      <c r="A26" s="164"/>
      <c r="B26" s="48" t="s">
        <v>87</v>
      </c>
      <c r="C26" s="49">
        <v>4</v>
      </c>
      <c r="D26" s="49">
        <v>0</v>
      </c>
      <c r="E26" s="49">
        <v>0</v>
      </c>
      <c r="F26" s="49">
        <v>0</v>
      </c>
      <c r="G26" s="49">
        <v>0</v>
      </c>
      <c r="H26" s="49">
        <v>4</v>
      </c>
      <c r="I26" s="49">
        <v>0</v>
      </c>
      <c r="J26" s="49">
        <v>1</v>
      </c>
      <c r="K26" s="49">
        <v>3</v>
      </c>
      <c r="L26" s="49">
        <v>6</v>
      </c>
      <c r="M26" s="89">
        <v>0</v>
      </c>
      <c r="N26" s="50">
        <v>9</v>
      </c>
    </row>
    <row r="27" spans="1:15" s="9" customFormat="1" ht="15">
      <c r="A27" s="165" t="s">
        <v>60</v>
      </c>
      <c r="B27" s="113" t="s">
        <v>171</v>
      </c>
      <c r="C27" s="114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8">
        <v>1</v>
      </c>
      <c r="O27" s="112"/>
    </row>
    <row r="28" spans="1:15" s="9" customFormat="1" ht="15">
      <c r="A28" s="166"/>
      <c r="B28" s="113" t="s">
        <v>172</v>
      </c>
      <c r="C28" s="116">
        <v>0</v>
      </c>
      <c r="D28" s="117">
        <v>0</v>
      </c>
      <c r="E28" s="117">
        <v>1</v>
      </c>
      <c r="F28" s="117">
        <v>0</v>
      </c>
      <c r="G28" s="117">
        <v>0</v>
      </c>
      <c r="H28" s="117">
        <v>5</v>
      </c>
      <c r="I28" s="117">
        <v>0</v>
      </c>
      <c r="J28" s="117">
        <v>0</v>
      </c>
      <c r="K28" s="117">
        <v>4</v>
      </c>
      <c r="L28" s="117">
        <v>2</v>
      </c>
      <c r="M28" s="117">
        <v>0</v>
      </c>
      <c r="N28" s="119">
        <v>6</v>
      </c>
      <c r="O28" s="112"/>
    </row>
    <row r="29" spans="1:14" ht="22.8">
      <c r="A29" s="106" t="s">
        <v>144</v>
      </c>
      <c r="B29" s="48" t="s">
        <v>149</v>
      </c>
      <c r="C29" s="49">
        <v>4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1</v>
      </c>
      <c r="K29" s="49">
        <v>3</v>
      </c>
      <c r="L29" s="49">
        <v>2</v>
      </c>
      <c r="M29" s="89">
        <v>0</v>
      </c>
      <c r="N29" s="50">
        <v>5</v>
      </c>
    </row>
    <row r="30" spans="1:14" ht="15">
      <c r="A30" s="105" t="s">
        <v>88</v>
      </c>
      <c r="B30" s="48" t="s">
        <v>89</v>
      </c>
      <c r="C30" s="49">
        <v>1</v>
      </c>
      <c r="D30" s="49">
        <v>0</v>
      </c>
      <c r="E30" s="49">
        <v>0</v>
      </c>
      <c r="F30" s="49">
        <v>1</v>
      </c>
      <c r="G30" s="49">
        <v>0</v>
      </c>
      <c r="H30" s="49">
        <v>2</v>
      </c>
      <c r="I30" s="49">
        <v>0</v>
      </c>
      <c r="J30" s="49">
        <v>0</v>
      </c>
      <c r="K30" s="49">
        <v>3</v>
      </c>
      <c r="L30" s="49">
        <v>1</v>
      </c>
      <c r="M30" s="89">
        <v>0</v>
      </c>
      <c r="N30" s="50">
        <v>4</v>
      </c>
    </row>
    <row r="31" spans="1:14" ht="15">
      <c r="A31" s="105" t="s">
        <v>90</v>
      </c>
      <c r="B31" s="48" t="s">
        <v>91</v>
      </c>
      <c r="C31" s="49">
        <v>0</v>
      </c>
      <c r="D31" s="49">
        <v>0</v>
      </c>
      <c r="E31" s="49">
        <v>1</v>
      </c>
      <c r="F31" s="49">
        <v>0</v>
      </c>
      <c r="G31" s="49">
        <v>0</v>
      </c>
      <c r="H31" s="49">
        <v>3</v>
      </c>
      <c r="I31" s="49">
        <v>1</v>
      </c>
      <c r="J31" s="49">
        <v>0</v>
      </c>
      <c r="K31" s="49">
        <v>0</v>
      </c>
      <c r="L31" s="49">
        <v>5</v>
      </c>
      <c r="M31" s="89">
        <v>0</v>
      </c>
      <c r="N31" s="50">
        <v>5</v>
      </c>
    </row>
    <row r="32" spans="1:14" ht="15">
      <c r="A32" s="105" t="s">
        <v>62</v>
      </c>
      <c r="B32" s="48" t="s">
        <v>92</v>
      </c>
      <c r="C32" s="49">
        <v>11</v>
      </c>
      <c r="D32" s="49">
        <v>1</v>
      </c>
      <c r="E32" s="49">
        <v>2</v>
      </c>
      <c r="F32" s="49">
        <v>3</v>
      </c>
      <c r="G32" s="49">
        <v>0</v>
      </c>
      <c r="H32" s="49">
        <v>14</v>
      </c>
      <c r="I32" s="49">
        <v>1</v>
      </c>
      <c r="J32" s="49">
        <v>2</v>
      </c>
      <c r="K32" s="49">
        <v>12</v>
      </c>
      <c r="L32" s="49">
        <v>22</v>
      </c>
      <c r="M32" s="89">
        <v>0</v>
      </c>
      <c r="N32" s="50">
        <v>34</v>
      </c>
    </row>
    <row r="33" spans="1:14" ht="15">
      <c r="A33" s="105" t="s">
        <v>64</v>
      </c>
      <c r="B33" s="48" t="s">
        <v>93</v>
      </c>
      <c r="C33" s="49">
        <v>32</v>
      </c>
      <c r="D33" s="49">
        <v>0</v>
      </c>
      <c r="E33" s="49">
        <v>6</v>
      </c>
      <c r="F33" s="49">
        <v>5</v>
      </c>
      <c r="G33" s="49">
        <v>0</v>
      </c>
      <c r="H33" s="49">
        <v>55</v>
      </c>
      <c r="I33" s="49">
        <v>3</v>
      </c>
      <c r="J33" s="49">
        <v>5</v>
      </c>
      <c r="K33" s="49">
        <v>78</v>
      </c>
      <c r="L33" s="49">
        <v>28</v>
      </c>
      <c r="M33" s="89">
        <v>0</v>
      </c>
      <c r="N33" s="50">
        <v>106</v>
      </c>
    </row>
    <row r="34" spans="1:14" ht="15">
      <c r="A34" s="105" t="s">
        <v>96</v>
      </c>
      <c r="B34" s="48" t="s">
        <v>97</v>
      </c>
      <c r="C34" s="49">
        <v>16</v>
      </c>
      <c r="D34" s="49">
        <v>0</v>
      </c>
      <c r="E34" s="49">
        <v>4</v>
      </c>
      <c r="F34" s="49">
        <v>5</v>
      </c>
      <c r="G34" s="49">
        <v>0</v>
      </c>
      <c r="H34" s="49">
        <v>15</v>
      </c>
      <c r="I34" s="49">
        <v>1</v>
      </c>
      <c r="J34" s="49">
        <v>2</v>
      </c>
      <c r="K34" s="49">
        <v>34</v>
      </c>
      <c r="L34" s="49">
        <v>8</v>
      </c>
      <c r="M34" s="89">
        <v>1</v>
      </c>
      <c r="N34" s="50">
        <v>43</v>
      </c>
    </row>
    <row r="35" spans="1:14" ht="15">
      <c r="A35" s="105" t="s">
        <v>94</v>
      </c>
      <c r="B35" s="48" t="s">
        <v>95</v>
      </c>
      <c r="C35" s="49">
        <v>59</v>
      </c>
      <c r="D35" s="49">
        <v>0</v>
      </c>
      <c r="E35" s="49">
        <v>5</v>
      </c>
      <c r="F35" s="49">
        <v>32</v>
      </c>
      <c r="G35" s="49">
        <v>0</v>
      </c>
      <c r="H35" s="49">
        <v>36</v>
      </c>
      <c r="I35" s="49">
        <v>3</v>
      </c>
      <c r="J35" s="49">
        <v>4</v>
      </c>
      <c r="K35" s="49">
        <v>115</v>
      </c>
      <c r="L35" s="49">
        <v>24</v>
      </c>
      <c r="M35" s="89">
        <v>0</v>
      </c>
      <c r="N35" s="50">
        <v>139</v>
      </c>
    </row>
    <row r="36" spans="1:14" ht="22.8">
      <c r="A36" s="105" t="s">
        <v>150</v>
      </c>
      <c r="B36" s="48" t="s">
        <v>151</v>
      </c>
      <c r="C36" s="49">
        <v>0</v>
      </c>
      <c r="D36" s="49">
        <v>0</v>
      </c>
      <c r="E36" s="49">
        <v>0</v>
      </c>
      <c r="F36" s="49">
        <v>1</v>
      </c>
      <c r="G36" s="49">
        <v>0</v>
      </c>
      <c r="H36" s="49">
        <v>1</v>
      </c>
      <c r="I36" s="49">
        <v>0</v>
      </c>
      <c r="J36" s="49">
        <v>0</v>
      </c>
      <c r="K36" s="49">
        <v>1</v>
      </c>
      <c r="L36" s="49">
        <v>1</v>
      </c>
      <c r="M36" s="89">
        <v>0</v>
      </c>
      <c r="N36" s="50">
        <v>2</v>
      </c>
    </row>
    <row r="37" spans="1:14" ht="15" customHeight="1">
      <c r="A37" s="164" t="s">
        <v>152</v>
      </c>
      <c r="B37" s="48" t="s">
        <v>100</v>
      </c>
      <c r="C37" s="49">
        <v>10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3</v>
      </c>
      <c r="K37" s="49">
        <v>10</v>
      </c>
      <c r="L37" s="49">
        <v>3</v>
      </c>
      <c r="M37" s="89">
        <v>0</v>
      </c>
      <c r="N37" s="50">
        <v>13</v>
      </c>
    </row>
    <row r="38" spans="1:14" ht="15">
      <c r="A38" s="164"/>
      <c r="B38" s="48" t="s">
        <v>148</v>
      </c>
      <c r="C38" s="49">
        <v>1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1</v>
      </c>
      <c r="L38" s="49">
        <v>0</v>
      </c>
      <c r="M38" s="89">
        <v>0</v>
      </c>
      <c r="N38" s="50">
        <v>1</v>
      </c>
    </row>
    <row r="39" spans="1:14" ht="15">
      <c r="A39" s="164"/>
      <c r="B39" s="48" t="s">
        <v>98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1</v>
      </c>
      <c r="I39" s="49">
        <v>0</v>
      </c>
      <c r="J39" s="49">
        <v>0</v>
      </c>
      <c r="K39" s="49">
        <v>1</v>
      </c>
      <c r="L39" s="49">
        <v>0</v>
      </c>
      <c r="M39" s="89">
        <v>0</v>
      </c>
      <c r="N39" s="50">
        <v>1</v>
      </c>
    </row>
    <row r="40" spans="1:14" ht="15">
      <c r="A40" s="164"/>
      <c r="B40" s="48" t="s">
        <v>99</v>
      </c>
      <c r="C40" s="49">
        <v>0</v>
      </c>
      <c r="D40" s="49">
        <v>0</v>
      </c>
      <c r="E40" s="49">
        <v>0</v>
      </c>
      <c r="F40" s="49">
        <v>1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1</v>
      </c>
      <c r="M40" s="89">
        <v>0</v>
      </c>
      <c r="N40" s="50">
        <v>1</v>
      </c>
    </row>
    <row r="41" spans="1:14" ht="15">
      <c r="A41" s="167" t="s">
        <v>3</v>
      </c>
      <c r="B41" s="168"/>
      <c r="C41" s="51">
        <f aca="true" t="shared" si="0" ref="C41:L41">SUM(C5:C40)</f>
        <v>327</v>
      </c>
      <c r="D41" s="51">
        <f t="shared" si="0"/>
        <v>3</v>
      </c>
      <c r="E41" s="51">
        <f t="shared" si="0"/>
        <v>79</v>
      </c>
      <c r="F41" s="51">
        <f t="shared" si="0"/>
        <v>90</v>
      </c>
      <c r="G41" s="51">
        <f t="shared" si="0"/>
        <v>1</v>
      </c>
      <c r="H41" s="51">
        <f t="shared" si="0"/>
        <v>414</v>
      </c>
      <c r="I41" s="51">
        <f t="shared" si="0"/>
        <v>22</v>
      </c>
      <c r="J41" s="51">
        <f t="shared" si="0"/>
        <v>66</v>
      </c>
      <c r="K41" s="51">
        <f t="shared" si="0"/>
        <v>566</v>
      </c>
      <c r="L41" s="51">
        <f t="shared" si="0"/>
        <v>433</v>
      </c>
      <c r="M41" s="86">
        <f>SUM(M5:M40)</f>
        <v>3</v>
      </c>
      <c r="N41" s="56">
        <f>(L41+K41+M41)</f>
        <v>1002</v>
      </c>
    </row>
  </sheetData>
  <mergeCells count="17">
    <mergeCell ref="A22:A23"/>
    <mergeCell ref="A25:A26"/>
    <mergeCell ref="A27:A28"/>
    <mergeCell ref="A41:B41"/>
    <mergeCell ref="A6:A8"/>
    <mergeCell ref="A1:N1"/>
    <mergeCell ref="A2:N2"/>
    <mergeCell ref="K3:M3"/>
    <mergeCell ref="A37:A40"/>
    <mergeCell ref="A3:A4"/>
    <mergeCell ref="N3:N4"/>
    <mergeCell ref="C3:J3"/>
    <mergeCell ref="B3:B4"/>
    <mergeCell ref="A9:A10"/>
    <mergeCell ref="A15:A16"/>
    <mergeCell ref="A18:A19"/>
    <mergeCell ref="A20:A21"/>
  </mergeCells>
  <printOptions horizontalCentered="1"/>
  <pageMargins left="0.7" right="0.7" top="0.75" bottom="0.75" header="0.3" footer="0.3"/>
  <pageSetup fitToHeight="1" fitToWidth="1"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SheetLayoutView="100" workbookViewId="0" topLeftCell="A16">
      <pane xSplit="1" topLeftCell="N1" activePane="topRight" state="frozen"/>
      <selection pane="topRight" activeCell="Z21" sqref="Z21"/>
    </sheetView>
  </sheetViews>
  <sheetFormatPr defaultColWidth="9.140625" defaultRowHeight="15"/>
  <cols>
    <col min="1" max="1" width="14.28125" style="7" customWidth="1"/>
    <col min="2" max="2" width="21.140625" style="0" customWidth="1"/>
    <col min="3" max="12" width="11.7109375" style="0" customWidth="1"/>
    <col min="13" max="13" width="11.7109375" style="9" customWidth="1"/>
    <col min="14" max="14" width="11.7109375" style="0" customWidth="1"/>
  </cols>
  <sheetData>
    <row r="1" spans="1:14" ht="20.25">
      <c r="A1" s="125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>
      <c r="A2" s="184" t="s">
        <v>161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15">
      <c r="A3" s="185" t="s">
        <v>36</v>
      </c>
      <c r="B3" s="187" t="s">
        <v>37</v>
      </c>
      <c r="C3" s="189" t="s">
        <v>38</v>
      </c>
      <c r="D3" s="190"/>
      <c r="E3" s="190"/>
      <c r="F3" s="190"/>
      <c r="G3" s="190"/>
      <c r="H3" s="190"/>
      <c r="I3" s="190"/>
      <c r="J3" s="191"/>
      <c r="K3" s="189" t="s">
        <v>2</v>
      </c>
      <c r="L3" s="190"/>
      <c r="M3" s="190"/>
      <c r="N3" s="192" t="s">
        <v>3</v>
      </c>
    </row>
    <row r="4" spans="1:14" ht="28.8">
      <c r="A4" s="186"/>
      <c r="B4" s="188"/>
      <c r="C4" s="52" t="s">
        <v>8</v>
      </c>
      <c r="D4" s="52" t="s">
        <v>9</v>
      </c>
      <c r="E4" s="52" t="s">
        <v>10</v>
      </c>
      <c r="F4" s="52" t="s">
        <v>11</v>
      </c>
      <c r="G4" s="52" t="s">
        <v>12</v>
      </c>
      <c r="H4" s="52" t="s">
        <v>13</v>
      </c>
      <c r="I4" s="52" t="s">
        <v>27</v>
      </c>
      <c r="J4" s="52" t="s">
        <v>28</v>
      </c>
      <c r="K4" s="52" t="s">
        <v>5</v>
      </c>
      <c r="L4" s="52" t="s">
        <v>4</v>
      </c>
      <c r="M4" s="94" t="s">
        <v>16</v>
      </c>
      <c r="N4" s="193"/>
    </row>
    <row r="5" spans="1:14" ht="22.8">
      <c r="A5" s="194" t="s">
        <v>102</v>
      </c>
      <c r="B5" s="53" t="s">
        <v>153</v>
      </c>
      <c r="C5" s="54">
        <v>0</v>
      </c>
      <c r="D5" s="54">
        <v>0</v>
      </c>
      <c r="E5" s="54">
        <v>1</v>
      </c>
      <c r="F5" s="54">
        <v>0</v>
      </c>
      <c r="G5" s="54">
        <v>0</v>
      </c>
      <c r="H5" s="54">
        <v>1</v>
      </c>
      <c r="I5" s="54">
        <v>0</v>
      </c>
      <c r="J5" s="54">
        <v>1</v>
      </c>
      <c r="K5" s="54">
        <v>1</v>
      </c>
      <c r="L5" s="54">
        <v>2</v>
      </c>
      <c r="M5" s="93">
        <v>0</v>
      </c>
      <c r="N5" s="93">
        <v>3</v>
      </c>
    </row>
    <row r="6" spans="1:14" ht="15">
      <c r="A6" s="194"/>
      <c r="B6" s="53" t="s">
        <v>103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7</v>
      </c>
      <c r="I6" s="54">
        <v>0</v>
      </c>
      <c r="J6" s="54">
        <v>0</v>
      </c>
      <c r="K6" s="54">
        <v>6</v>
      </c>
      <c r="L6" s="54">
        <v>1</v>
      </c>
      <c r="M6" s="92">
        <v>0</v>
      </c>
      <c r="N6" s="55">
        <v>7</v>
      </c>
    </row>
    <row r="7" spans="1:14" ht="15">
      <c r="A7" s="194"/>
      <c r="B7" s="53" t="s">
        <v>154</v>
      </c>
      <c r="C7" s="54">
        <v>3</v>
      </c>
      <c r="D7" s="54">
        <v>0</v>
      </c>
      <c r="E7" s="54">
        <v>1</v>
      </c>
      <c r="F7" s="54">
        <v>1</v>
      </c>
      <c r="G7" s="54">
        <v>0</v>
      </c>
      <c r="H7" s="54">
        <v>7</v>
      </c>
      <c r="I7" s="54">
        <v>0</v>
      </c>
      <c r="J7" s="54">
        <v>2</v>
      </c>
      <c r="K7" s="54">
        <v>11</v>
      </c>
      <c r="L7" s="54">
        <v>3</v>
      </c>
      <c r="M7" s="92">
        <v>0</v>
      </c>
      <c r="N7" s="55">
        <v>14</v>
      </c>
    </row>
    <row r="8" spans="1:14" ht="22.8">
      <c r="A8" s="194"/>
      <c r="B8" s="53" t="s">
        <v>155</v>
      </c>
      <c r="C8" s="54">
        <v>1</v>
      </c>
      <c r="D8" s="54">
        <v>0</v>
      </c>
      <c r="E8" s="54">
        <v>0</v>
      </c>
      <c r="F8" s="54">
        <v>1</v>
      </c>
      <c r="G8" s="54">
        <v>0</v>
      </c>
      <c r="H8" s="54">
        <v>5</v>
      </c>
      <c r="I8" s="54">
        <v>0</v>
      </c>
      <c r="J8" s="54">
        <v>1</v>
      </c>
      <c r="K8" s="54">
        <v>7</v>
      </c>
      <c r="L8" s="54">
        <v>1</v>
      </c>
      <c r="M8" s="92">
        <v>0</v>
      </c>
      <c r="N8" s="55">
        <v>8</v>
      </c>
    </row>
    <row r="9" spans="1:14" ht="22.8">
      <c r="A9" s="194"/>
      <c r="B9" s="53" t="s">
        <v>156</v>
      </c>
      <c r="C9" s="54">
        <v>0</v>
      </c>
      <c r="D9" s="54">
        <v>0</v>
      </c>
      <c r="E9" s="54">
        <v>0</v>
      </c>
      <c r="F9" s="54">
        <v>1</v>
      </c>
      <c r="G9" s="54">
        <v>0</v>
      </c>
      <c r="H9" s="54">
        <v>12</v>
      </c>
      <c r="I9" s="54">
        <v>1</v>
      </c>
      <c r="J9" s="54">
        <v>1</v>
      </c>
      <c r="K9" s="54">
        <v>13</v>
      </c>
      <c r="L9" s="54">
        <v>2</v>
      </c>
      <c r="M9" s="92">
        <v>0</v>
      </c>
      <c r="N9" s="55">
        <v>15</v>
      </c>
    </row>
    <row r="10" spans="1:14" s="9" customFormat="1" ht="15">
      <c r="A10" s="194" t="s">
        <v>106</v>
      </c>
      <c r="B10" s="53" t="s">
        <v>104</v>
      </c>
      <c r="C10" s="54">
        <v>1</v>
      </c>
      <c r="D10" s="54">
        <v>0</v>
      </c>
      <c r="E10" s="54">
        <v>0</v>
      </c>
      <c r="F10" s="54">
        <v>10</v>
      </c>
      <c r="G10" s="54">
        <v>0</v>
      </c>
      <c r="H10" s="54">
        <v>1</v>
      </c>
      <c r="I10" s="54">
        <v>0</v>
      </c>
      <c r="J10" s="54">
        <v>2</v>
      </c>
      <c r="K10" s="54">
        <v>9</v>
      </c>
      <c r="L10" s="54">
        <v>5</v>
      </c>
      <c r="M10" s="92">
        <v>0</v>
      </c>
      <c r="N10" s="55">
        <v>14</v>
      </c>
    </row>
    <row r="11" spans="1:14" ht="22.8">
      <c r="A11" s="194"/>
      <c r="B11" s="53" t="s">
        <v>105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2</v>
      </c>
      <c r="I11" s="54">
        <v>0</v>
      </c>
      <c r="J11" s="54">
        <v>0</v>
      </c>
      <c r="K11" s="54">
        <v>1</v>
      </c>
      <c r="L11" s="54">
        <v>1</v>
      </c>
      <c r="M11" s="92">
        <v>0</v>
      </c>
      <c r="N11" s="55">
        <v>2</v>
      </c>
    </row>
    <row r="12" spans="1:14" ht="23.4" customHeight="1">
      <c r="A12" s="197" t="s">
        <v>157</v>
      </c>
      <c r="B12" s="53" t="s">
        <v>107</v>
      </c>
      <c r="C12" s="54">
        <v>3</v>
      </c>
      <c r="D12" s="54">
        <v>0</v>
      </c>
      <c r="E12" s="54">
        <v>1</v>
      </c>
      <c r="F12" s="54">
        <v>1</v>
      </c>
      <c r="G12" s="54">
        <v>0</v>
      </c>
      <c r="H12" s="54">
        <v>8</v>
      </c>
      <c r="I12" s="54">
        <v>0</v>
      </c>
      <c r="J12" s="54">
        <v>0</v>
      </c>
      <c r="K12" s="54">
        <v>11</v>
      </c>
      <c r="L12" s="54">
        <v>2</v>
      </c>
      <c r="M12" s="92">
        <v>0</v>
      </c>
      <c r="N12" s="55">
        <v>13</v>
      </c>
    </row>
    <row r="13" spans="1:14" s="9" customFormat="1" ht="34.2">
      <c r="A13" s="198"/>
      <c r="B13" s="53" t="s">
        <v>108</v>
      </c>
      <c r="C13" s="54">
        <v>7</v>
      </c>
      <c r="D13" s="54">
        <v>0</v>
      </c>
      <c r="E13" s="54">
        <v>3</v>
      </c>
      <c r="F13" s="54">
        <v>2</v>
      </c>
      <c r="G13" s="54">
        <v>0</v>
      </c>
      <c r="H13" s="54">
        <v>33</v>
      </c>
      <c r="I13" s="54">
        <v>0</v>
      </c>
      <c r="J13" s="54">
        <v>1</v>
      </c>
      <c r="K13" s="54">
        <v>30</v>
      </c>
      <c r="L13" s="54">
        <v>16</v>
      </c>
      <c r="M13" s="92">
        <v>0</v>
      </c>
      <c r="N13" s="55">
        <v>46</v>
      </c>
    </row>
    <row r="14" spans="1:14" ht="34.2">
      <c r="A14" s="107" t="s">
        <v>158</v>
      </c>
      <c r="B14" s="53" t="s">
        <v>109</v>
      </c>
      <c r="C14" s="54">
        <v>2</v>
      </c>
      <c r="D14" s="54">
        <v>0</v>
      </c>
      <c r="E14" s="54">
        <v>0</v>
      </c>
      <c r="F14" s="54">
        <v>1</v>
      </c>
      <c r="G14" s="54">
        <v>0</v>
      </c>
      <c r="H14" s="54">
        <v>11</v>
      </c>
      <c r="I14" s="54">
        <v>0</v>
      </c>
      <c r="J14" s="54">
        <v>2</v>
      </c>
      <c r="K14" s="54">
        <v>4</v>
      </c>
      <c r="L14" s="54">
        <v>12</v>
      </c>
      <c r="M14" s="92">
        <v>0</v>
      </c>
      <c r="N14" s="55">
        <v>16</v>
      </c>
    </row>
    <row r="15" spans="1:14" ht="13.8" customHeight="1">
      <c r="A15" s="107" t="s">
        <v>159</v>
      </c>
      <c r="B15" s="53" t="s">
        <v>141</v>
      </c>
      <c r="C15" s="54">
        <v>1</v>
      </c>
      <c r="D15" s="54">
        <v>0</v>
      </c>
      <c r="E15" s="54">
        <v>1</v>
      </c>
      <c r="F15" s="54">
        <v>1</v>
      </c>
      <c r="G15" s="54">
        <v>0</v>
      </c>
      <c r="H15" s="54">
        <v>24</v>
      </c>
      <c r="I15" s="54">
        <v>0</v>
      </c>
      <c r="J15" s="54">
        <v>0</v>
      </c>
      <c r="K15" s="54">
        <v>24</v>
      </c>
      <c r="L15" s="54">
        <v>3</v>
      </c>
      <c r="M15" s="92">
        <v>0</v>
      </c>
      <c r="N15" s="55">
        <v>27</v>
      </c>
    </row>
    <row r="16" spans="1:14" ht="15">
      <c r="A16" s="107" t="s">
        <v>110</v>
      </c>
      <c r="B16" s="53" t="s">
        <v>111</v>
      </c>
      <c r="C16" s="54">
        <v>2</v>
      </c>
      <c r="D16" s="54">
        <v>0</v>
      </c>
      <c r="E16" s="54">
        <v>1</v>
      </c>
      <c r="F16" s="54">
        <v>0</v>
      </c>
      <c r="G16" s="54">
        <v>0</v>
      </c>
      <c r="H16" s="54">
        <v>1</v>
      </c>
      <c r="I16" s="54">
        <v>0</v>
      </c>
      <c r="J16" s="54">
        <v>0</v>
      </c>
      <c r="K16" s="54">
        <v>4</v>
      </c>
      <c r="L16" s="54">
        <v>0</v>
      </c>
      <c r="M16" s="92">
        <v>0</v>
      </c>
      <c r="N16" s="55">
        <v>4</v>
      </c>
    </row>
    <row r="17" spans="1:14" ht="15">
      <c r="A17" s="194" t="s">
        <v>116</v>
      </c>
      <c r="B17" s="53" t="s">
        <v>112</v>
      </c>
      <c r="C17" s="54">
        <v>1</v>
      </c>
      <c r="D17" s="54">
        <v>0</v>
      </c>
      <c r="E17" s="54">
        <v>0</v>
      </c>
      <c r="F17" s="54">
        <v>0</v>
      </c>
      <c r="G17" s="54">
        <v>0</v>
      </c>
      <c r="H17" s="54">
        <v>4</v>
      </c>
      <c r="I17" s="54">
        <v>0</v>
      </c>
      <c r="J17" s="54">
        <v>2</v>
      </c>
      <c r="K17" s="54">
        <v>5</v>
      </c>
      <c r="L17" s="54">
        <v>2</v>
      </c>
      <c r="M17" s="92">
        <v>0</v>
      </c>
      <c r="N17" s="55">
        <v>7</v>
      </c>
    </row>
    <row r="18" spans="1:17" ht="22.8">
      <c r="A18" s="194"/>
      <c r="B18" s="53" t="s">
        <v>113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1</v>
      </c>
      <c r="I18" s="54">
        <v>0</v>
      </c>
      <c r="J18" s="54">
        <v>0</v>
      </c>
      <c r="K18" s="54">
        <v>1</v>
      </c>
      <c r="L18" s="54">
        <v>0</v>
      </c>
      <c r="M18" s="92">
        <v>0</v>
      </c>
      <c r="N18" s="55">
        <v>1</v>
      </c>
      <c r="O18" s="10"/>
      <c r="P18" s="10"/>
      <c r="Q18" s="10"/>
    </row>
    <row r="19" spans="1:14" ht="22.8">
      <c r="A19" s="194"/>
      <c r="B19" s="53" t="s">
        <v>114</v>
      </c>
      <c r="C19" s="54">
        <v>2</v>
      </c>
      <c r="D19" s="54">
        <v>0</v>
      </c>
      <c r="E19" s="54">
        <v>0</v>
      </c>
      <c r="F19" s="54">
        <v>1</v>
      </c>
      <c r="G19" s="54">
        <v>0</v>
      </c>
      <c r="H19" s="54">
        <v>23</v>
      </c>
      <c r="I19" s="54">
        <v>0</v>
      </c>
      <c r="J19" s="54">
        <v>2</v>
      </c>
      <c r="K19" s="54">
        <v>19</v>
      </c>
      <c r="L19" s="54">
        <v>8</v>
      </c>
      <c r="M19" s="92">
        <v>1</v>
      </c>
      <c r="N19" s="55">
        <v>28</v>
      </c>
    </row>
    <row r="20" spans="1:14" ht="28.95" customHeight="1">
      <c r="A20" s="194"/>
      <c r="B20" s="53" t="s">
        <v>115</v>
      </c>
      <c r="C20" s="54">
        <v>1</v>
      </c>
      <c r="D20" s="54">
        <v>0</v>
      </c>
      <c r="E20" s="54">
        <v>0</v>
      </c>
      <c r="F20" s="54">
        <v>0</v>
      </c>
      <c r="G20" s="54">
        <v>0</v>
      </c>
      <c r="H20" s="54">
        <v>13</v>
      </c>
      <c r="I20" s="54">
        <v>0</v>
      </c>
      <c r="J20" s="54">
        <v>3</v>
      </c>
      <c r="K20" s="54">
        <v>15</v>
      </c>
      <c r="L20" s="54">
        <v>2</v>
      </c>
      <c r="M20" s="92">
        <v>0</v>
      </c>
      <c r="N20" s="55">
        <v>17</v>
      </c>
    </row>
    <row r="21" spans="1:14" s="9" customFormat="1" ht="28.95" customHeight="1">
      <c r="A21" s="199" t="s">
        <v>120</v>
      </c>
      <c r="B21" s="120" t="s">
        <v>173</v>
      </c>
      <c r="C21" s="121">
        <v>1</v>
      </c>
      <c r="D21" s="121">
        <v>0</v>
      </c>
      <c r="E21" s="121">
        <v>0</v>
      </c>
      <c r="F21" s="121">
        <v>0</v>
      </c>
      <c r="G21" s="121">
        <v>0</v>
      </c>
      <c r="H21" s="121">
        <v>4</v>
      </c>
      <c r="I21" s="121">
        <v>0</v>
      </c>
      <c r="J21" s="121">
        <v>0</v>
      </c>
      <c r="K21" s="121">
        <v>5</v>
      </c>
      <c r="L21" s="123">
        <v>0</v>
      </c>
      <c r="M21" s="122">
        <v>0</v>
      </c>
      <c r="N21" s="122">
        <v>5</v>
      </c>
    </row>
    <row r="22" spans="1:14" ht="22.8">
      <c r="A22" s="200"/>
      <c r="B22" s="53" t="s">
        <v>117</v>
      </c>
      <c r="C22" s="54">
        <v>1</v>
      </c>
      <c r="D22" s="54">
        <v>0</v>
      </c>
      <c r="E22" s="54">
        <v>0</v>
      </c>
      <c r="F22" s="54">
        <v>0</v>
      </c>
      <c r="G22" s="54">
        <v>0</v>
      </c>
      <c r="H22" s="54">
        <v>1</v>
      </c>
      <c r="I22" s="54">
        <v>0</v>
      </c>
      <c r="J22" s="54">
        <v>0</v>
      </c>
      <c r="K22" s="54">
        <v>1</v>
      </c>
      <c r="L22" s="54">
        <v>1</v>
      </c>
      <c r="M22" s="92">
        <v>0</v>
      </c>
      <c r="N22" s="55">
        <v>2</v>
      </c>
    </row>
    <row r="23" spans="1:14" ht="34.2">
      <c r="A23" s="200"/>
      <c r="B23" s="53" t="s">
        <v>118</v>
      </c>
      <c r="C23" s="54">
        <v>1</v>
      </c>
      <c r="D23" s="54">
        <v>0</v>
      </c>
      <c r="E23" s="54">
        <v>0</v>
      </c>
      <c r="F23" s="54">
        <v>0</v>
      </c>
      <c r="G23" s="54">
        <v>0</v>
      </c>
      <c r="H23" s="54">
        <v>1</v>
      </c>
      <c r="I23" s="54">
        <v>0</v>
      </c>
      <c r="J23" s="54">
        <v>0</v>
      </c>
      <c r="K23" s="54">
        <v>2</v>
      </c>
      <c r="L23" s="54">
        <v>0</v>
      </c>
      <c r="M23" s="92">
        <v>0</v>
      </c>
      <c r="N23" s="55">
        <v>2</v>
      </c>
    </row>
    <row r="24" spans="1:14" ht="22.8">
      <c r="A24" s="200"/>
      <c r="B24" s="53" t="s">
        <v>119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2</v>
      </c>
      <c r="I24" s="54">
        <v>0</v>
      </c>
      <c r="J24" s="54">
        <v>0</v>
      </c>
      <c r="K24" s="54">
        <v>2</v>
      </c>
      <c r="L24" s="54">
        <v>0</v>
      </c>
      <c r="M24" s="92">
        <v>0</v>
      </c>
      <c r="N24" s="55">
        <v>2</v>
      </c>
    </row>
    <row r="25" spans="1:14" ht="34.2">
      <c r="A25" s="201"/>
      <c r="B25" s="53" t="s">
        <v>160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1</v>
      </c>
      <c r="I25" s="54">
        <v>0</v>
      </c>
      <c r="J25" s="54">
        <v>1</v>
      </c>
      <c r="K25" s="54">
        <v>2</v>
      </c>
      <c r="L25" s="54">
        <v>0</v>
      </c>
      <c r="M25" s="92">
        <v>0</v>
      </c>
      <c r="N25" s="55">
        <v>2</v>
      </c>
    </row>
    <row r="26" spans="1:14" ht="15">
      <c r="A26" s="195" t="s">
        <v>3</v>
      </c>
      <c r="B26" s="196"/>
      <c r="C26" s="51">
        <f aca="true" t="shared" si="0" ref="C26:N26">SUM(C5:C25)</f>
        <v>27</v>
      </c>
      <c r="D26" s="51">
        <f t="shared" si="0"/>
        <v>0</v>
      </c>
      <c r="E26" s="51">
        <f t="shared" si="0"/>
        <v>8</v>
      </c>
      <c r="F26" s="51">
        <f t="shared" si="0"/>
        <v>19</v>
      </c>
      <c r="G26" s="51">
        <f t="shared" si="0"/>
        <v>0</v>
      </c>
      <c r="H26" s="51">
        <f t="shared" si="0"/>
        <v>162</v>
      </c>
      <c r="I26" s="51">
        <f t="shared" si="0"/>
        <v>1</v>
      </c>
      <c r="J26" s="51">
        <f t="shared" si="0"/>
        <v>18</v>
      </c>
      <c r="K26" s="51">
        <f t="shared" si="0"/>
        <v>173</v>
      </c>
      <c r="L26" s="51">
        <f t="shared" si="0"/>
        <v>61</v>
      </c>
      <c r="M26" s="86">
        <f>SUM(M5:M25)</f>
        <v>1</v>
      </c>
      <c r="N26" s="56">
        <f t="shared" si="0"/>
        <v>235</v>
      </c>
    </row>
  </sheetData>
  <mergeCells count="13">
    <mergeCell ref="A17:A20"/>
    <mergeCell ref="A26:B26"/>
    <mergeCell ref="A5:A9"/>
    <mergeCell ref="A10:A11"/>
    <mergeCell ref="A12:A13"/>
    <mergeCell ref="A21:A25"/>
    <mergeCell ref="A1:N1"/>
    <mergeCell ref="A2:N2"/>
    <mergeCell ref="A3:A4"/>
    <mergeCell ref="B3:B4"/>
    <mergeCell ref="C3:J3"/>
    <mergeCell ref="N3:N4"/>
    <mergeCell ref="K3:M3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  <rowBreaks count="1" manualBreakCount="1">
    <brk id="1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 topLeftCell="A1">
      <selection activeCell="A14" sqref="A14:B14"/>
    </sheetView>
  </sheetViews>
  <sheetFormatPr defaultColWidth="9.140625" defaultRowHeight="15"/>
  <cols>
    <col min="1" max="1" width="17.421875" style="0" customWidth="1"/>
    <col min="2" max="2" width="22.57421875" style="0" customWidth="1"/>
    <col min="3" max="12" width="11.7109375" style="0" customWidth="1"/>
    <col min="13" max="13" width="11.7109375" style="9" customWidth="1"/>
    <col min="14" max="14" width="11.7109375" style="0" customWidth="1"/>
  </cols>
  <sheetData>
    <row r="1" spans="1:14" ht="20.25">
      <c r="A1" s="125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>
      <c r="A2" s="184" t="s">
        <v>145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15">
      <c r="A3" s="205" t="s">
        <v>36</v>
      </c>
      <c r="B3" s="187" t="s">
        <v>37</v>
      </c>
      <c r="C3" s="189" t="s">
        <v>38</v>
      </c>
      <c r="D3" s="190"/>
      <c r="E3" s="190"/>
      <c r="F3" s="190"/>
      <c r="G3" s="190"/>
      <c r="H3" s="190"/>
      <c r="I3" s="190"/>
      <c r="J3" s="191"/>
      <c r="K3" s="206" t="s">
        <v>2</v>
      </c>
      <c r="L3" s="207"/>
      <c r="M3" s="207"/>
      <c r="N3" s="192" t="s">
        <v>3</v>
      </c>
    </row>
    <row r="4" spans="1:14" ht="28.8">
      <c r="A4" s="186"/>
      <c r="B4" s="188"/>
      <c r="C4" s="52" t="s">
        <v>8</v>
      </c>
      <c r="D4" s="52" t="s">
        <v>9</v>
      </c>
      <c r="E4" s="52" t="s">
        <v>10</v>
      </c>
      <c r="F4" s="52" t="s">
        <v>11</v>
      </c>
      <c r="G4" s="52" t="s">
        <v>12</v>
      </c>
      <c r="H4" s="52" t="s">
        <v>13</v>
      </c>
      <c r="I4" s="52" t="s">
        <v>14</v>
      </c>
      <c r="J4" s="52" t="s">
        <v>28</v>
      </c>
      <c r="K4" s="52" t="s">
        <v>5</v>
      </c>
      <c r="L4" s="52" t="s">
        <v>4</v>
      </c>
      <c r="M4" s="94" t="s">
        <v>16</v>
      </c>
      <c r="N4" s="193"/>
    </row>
    <row r="5" spans="1:14" ht="22.8">
      <c r="A5" s="202" t="s">
        <v>157</v>
      </c>
      <c r="B5" s="57" t="s">
        <v>122</v>
      </c>
      <c r="C5" s="58">
        <v>13</v>
      </c>
      <c r="D5" s="58">
        <v>0</v>
      </c>
      <c r="E5" s="58">
        <v>2</v>
      </c>
      <c r="F5" s="58">
        <v>3</v>
      </c>
      <c r="G5" s="58">
        <v>0</v>
      </c>
      <c r="H5" s="58">
        <v>23</v>
      </c>
      <c r="I5" s="58">
        <v>0</v>
      </c>
      <c r="J5" s="58">
        <v>2</v>
      </c>
      <c r="K5" s="58">
        <v>35</v>
      </c>
      <c r="L5" s="58">
        <v>7</v>
      </c>
      <c r="M5" s="96">
        <v>1</v>
      </c>
      <c r="N5" s="96">
        <v>43</v>
      </c>
    </row>
    <row r="6" spans="1:14" ht="15">
      <c r="A6" s="202"/>
      <c r="B6" s="57" t="s">
        <v>121</v>
      </c>
      <c r="C6" s="58">
        <v>0</v>
      </c>
      <c r="D6" s="58">
        <v>0</v>
      </c>
      <c r="E6" s="58">
        <v>0</v>
      </c>
      <c r="F6" s="58">
        <v>1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1</v>
      </c>
      <c r="M6" s="95">
        <v>0</v>
      </c>
      <c r="N6" s="59">
        <f aca="true" t="shared" si="0" ref="N6:N13">SUM(K6:L6)</f>
        <v>1</v>
      </c>
    </row>
    <row r="7" spans="1:14" ht="22.8">
      <c r="A7" s="202" t="s">
        <v>158</v>
      </c>
      <c r="B7" s="57" t="s">
        <v>123</v>
      </c>
      <c r="C7" s="58">
        <v>8</v>
      </c>
      <c r="D7" s="58">
        <v>0</v>
      </c>
      <c r="E7" s="58">
        <v>5</v>
      </c>
      <c r="F7" s="58">
        <v>0</v>
      </c>
      <c r="G7" s="58">
        <v>1</v>
      </c>
      <c r="H7" s="58">
        <v>16</v>
      </c>
      <c r="I7" s="58">
        <v>0</v>
      </c>
      <c r="J7" s="58">
        <v>1</v>
      </c>
      <c r="K7" s="58">
        <v>16</v>
      </c>
      <c r="L7" s="58">
        <v>15</v>
      </c>
      <c r="M7" s="95">
        <v>0</v>
      </c>
      <c r="N7" s="59">
        <f t="shared" si="0"/>
        <v>31</v>
      </c>
    </row>
    <row r="8" spans="1:14" ht="22.8">
      <c r="A8" s="202"/>
      <c r="B8" s="57" t="s">
        <v>124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2</v>
      </c>
      <c r="I8" s="58">
        <v>0</v>
      </c>
      <c r="J8" s="58">
        <v>0</v>
      </c>
      <c r="K8" s="58">
        <v>2</v>
      </c>
      <c r="L8" s="58">
        <v>0</v>
      </c>
      <c r="M8" s="95">
        <v>0</v>
      </c>
      <c r="N8" s="59">
        <f t="shared" si="0"/>
        <v>2</v>
      </c>
    </row>
    <row r="9" spans="1:14" ht="22.8">
      <c r="A9" s="202"/>
      <c r="B9" s="57" t="s">
        <v>125</v>
      </c>
      <c r="C9" s="58">
        <v>2</v>
      </c>
      <c r="D9" s="58">
        <v>0</v>
      </c>
      <c r="E9" s="58">
        <v>0</v>
      </c>
      <c r="F9" s="58">
        <v>1</v>
      </c>
      <c r="G9" s="58">
        <v>2</v>
      </c>
      <c r="H9" s="58">
        <v>7</v>
      </c>
      <c r="I9" s="58">
        <v>0</v>
      </c>
      <c r="J9" s="58">
        <v>0</v>
      </c>
      <c r="K9" s="58">
        <v>2</v>
      </c>
      <c r="L9" s="58">
        <v>10</v>
      </c>
      <c r="M9" s="95">
        <v>0</v>
      </c>
      <c r="N9" s="59">
        <f t="shared" si="0"/>
        <v>12</v>
      </c>
    </row>
    <row r="10" spans="1:14" ht="24">
      <c r="A10" s="108" t="s">
        <v>116</v>
      </c>
      <c r="B10" s="57" t="s">
        <v>126</v>
      </c>
      <c r="C10" s="58">
        <v>3</v>
      </c>
      <c r="D10" s="58">
        <v>0</v>
      </c>
      <c r="E10" s="58">
        <v>1</v>
      </c>
      <c r="F10" s="58">
        <v>0</v>
      </c>
      <c r="G10" s="58">
        <v>0</v>
      </c>
      <c r="H10" s="58">
        <v>7</v>
      </c>
      <c r="I10" s="58">
        <v>1</v>
      </c>
      <c r="J10" s="58">
        <v>0</v>
      </c>
      <c r="K10" s="58">
        <v>8</v>
      </c>
      <c r="L10" s="58">
        <v>4</v>
      </c>
      <c r="M10" s="95">
        <v>0</v>
      </c>
      <c r="N10" s="59">
        <f t="shared" si="0"/>
        <v>12</v>
      </c>
    </row>
    <row r="11" spans="1:14" ht="15">
      <c r="A11" s="202" t="s">
        <v>120</v>
      </c>
      <c r="B11" s="57" t="s">
        <v>127</v>
      </c>
      <c r="C11" s="58">
        <v>23</v>
      </c>
      <c r="D11" s="58">
        <v>0</v>
      </c>
      <c r="E11" s="58">
        <v>5</v>
      </c>
      <c r="F11" s="58">
        <v>4</v>
      </c>
      <c r="G11" s="58">
        <v>0</v>
      </c>
      <c r="H11" s="58">
        <v>44</v>
      </c>
      <c r="I11" s="58">
        <v>3</v>
      </c>
      <c r="J11" s="58">
        <v>3</v>
      </c>
      <c r="K11" s="58">
        <v>67</v>
      </c>
      <c r="L11" s="58">
        <v>15</v>
      </c>
      <c r="M11" s="95">
        <v>0</v>
      </c>
      <c r="N11" s="59">
        <f t="shared" si="0"/>
        <v>82</v>
      </c>
    </row>
    <row r="12" spans="1:14" ht="22.8">
      <c r="A12" s="202"/>
      <c r="B12" s="57" t="s">
        <v>128</v>
      </c>
      <c r="C12" s="58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5</v>
      </c>
      <c r="L12" s="58">
        <v>1</v>
      </c>
      <c r="M12" s="95">
        <v>0</v>
      </c>
      <c r="N12" s="59">
        <f t="shared" si="0"/>
        <v>6</v>
      </c>
    </row>
    <row r="13" spans="1:14" ht="22.8">
      <c r="A13" s="202"/>
      <c r="B13" s="57" t="s">
        <v>129</v>
      </c>
      <c r="C13" s="58">
        <v>3</v>
      </c>
      <c r="D13" s="58">
        <v>0</v>
      </c>
      <c r="E13" s="58">
        <v>1</v>
      </c>
      <c r="F13" s="58">
        <v>1</v>
      </c>
      <c r="G13" s="58">
        <v>0</v>
      </c>
      <c r="H13" s="58">
        <v>5</v>
      </c>
      <c r="I13" s="58">
        <v>1</v>
      </c>
      <c r="J13" s="58">
        <v>0</v>
      </c>
      <c r="K13" s="58">
        <v>11</v>
      </c>
      <c r="L13" s="58">
        <v>0</v>
      </c>
      <c r="M13" s="95">
        <v>0</v>
      </c>
      <c r="N13" s="59">
        <f t="shared" si="0"/>
        <v>11</v>
      </c>
    </row>
    <row r="14" spans="1:14" ht="15">
      <c r="A14" s="203" t="s">
        <v>3</v>
      </c>
      <c r="B14" s="204"/>
      <c r="C14" s="51">
        <f aca="true" t="shared" si="1" ref="C14:L14">SUM(C5:C13)</f>
        <v>58</v>
      </c>
      <c r="D14" s="51">
        <f t="shared" si="1"/>
        <v>0</v>
      </c>
      <c r="E14" s="51">
        <f t="shared" si="1"/>
        <v>14</v>
      </c>
      <c r="F14" s="51">
        <f t="shared" si="1"/>
        <v>10</v>
      </c>
      <c r="G14" s="51">
        <f t="shared" si="1"/>
        <v>3</v>
      </c>
      <c r="H14" s="51">
        <f t="shared" si="1"/>
        <v>104</v>
      </c>
      <c r="I14" s="51">
        <f t="shared" si="1"/>
        <v>5</v>
      </c>
      <c r="J14" s="51">
        <f t="shared" si="1"/>
        <v>6</v>
      </c>
      <c r="K14" s="51">
        <f>SUM(K5:K13)</f>
        <v>146</v>
      </c>
      <c r="L14" s="51">
        <f t="shared" si="1"/>
        <v>53</v>
      </c>
      <c r="M14" s="86">
        <f>SUM(M5:M13)</f>
        <v>1</v>
      </c>
      <c r="N14" s="56">
        <f>(K14+L14+M14)</f>
        <v>200</v>
      </c>
    </row>
  </sheetData>
  <mergeCells count="11">
    <mergeCell ref="A7:A9"/>
    <mergeCell ref="A11:A13"/>
    <mergeCell ref="A14:B14"/>
    <mergeCell ref="A1:N1"/>
    <mergeCell ref="A2:N2"/>
    <mergeCell ref="A3:A4"/>
    <mergeCell ref="B3:B4"/>
    <mergeCell ref="C3:J3"/>
    <mergeCell ref="N3:N4"/>
    <mergeCell ref="A5:A6"/>
    <mergeCell ref="K3:M3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 topLeftCell="D1">
      <selection activeCell="I21" sqref="I21"/>
    </sheetView>
  </sheetViews>
  <sheetFormatPr defaultColWidth="9.140625" defaultRowHeight="15"/>
  <cols>
    <col min="1" max="1" width="19.28125" style="0" customWidth="1"/>
    <col min="2" max="2" width="21.140625" style="0" customWidth="1"/>
    <col min="3" max="12" width="11.7109375" style="0" customWidth="1"/>
    <col min="13" max="13" width="11.7109375" style="9" customWidth="1"/>
    <col min="14" max="14" width="11.7109375" style="0" customWidth="1"/>
  </cols>
  <sheetData>
    <row r="1" spans="1:14" ht="20.25">
      <c r="A1" s="125" t="s">
        <v>130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>
      <c r="A2" s="126" t="s">
        <v>161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5">
      <c r="A3" s="210" t="s">
        <v>36</v>
      </c>
      <c r="B3" s="212" t="s">
        <v>37</v>
      </c>
      <c r="C3" s="214" t="s">
        <v>38</v>
      </c>
      <c r="D3" s="215"/>
      <c r="E3" s="215"/>
      <c r="F3" s="215"/>
      <c r="G3" s="215"/>
      <c r="H3" s="215"/>
      <c r="I3" s="215"/>
      <c r="J3" s="216"/>
      <c r="K3" s="219" t="s">
        <v>2</v>
      </c>
      <c r="L3" s="220"/>
      <c r="M3" s="220"/>
      <c r="N3" s="217" t="s">
        <v>3</v>
      </c>
    </row>
    <row r="4" spans="1:14" ht="28.8">
      <c r="A4" s="211"/>
      <c r="B4" s="213"/>
      <c r="C4" s="60" t="s">
        <v>8</v>
      </c>
      <c r="D4" s="60" t="s">
        <v>9</v>
      </c>
      <c r="E4" s="60" t="s">
        <v>10</v>
      </c>
      <c r="F4" s="61" t="s">
        <v>11</v>
      </c>
      <c r="G4" s="60" t="s">
        <v>12</v>
      </c>
      <c r="H4" s="60" t="s">
        <v>13</v>
      </c>
      <c r="I4" s="60" t="s">
        <v>14</v>
      </c>
      <c r="J4" s="60" t="s">
        <v>28</v>
      </c>
      <c r="K4" s="60" t="s">
        <v>5</v>
      </c>
      <c r="L4" s="60" t="s">
        <v>4</v>
      </c>
      <c r="M4" s="45" t="s">
        <v>16</v>
      </c>
      <c r="N4" s="218"/>
    </row>
    <row r="5" spans="1:14" ht="24">
      <c r="A5" s="109" t="s">
        <v>162</v>
      </c>
      <c r="B5" s="62" t="s">
        <v>131</v>
      </c>
      <c r="C5" s="63">
        <v>1</v>
      </c>
      <c r="D5" s="63">
        <v>0</v>
      </c>
      <c r="E5" s="63">
        <v>2</v>
      </c>
      <c r="F5" s="63">
        <v>0</v>
      </c>
      <c r="G5" s="63">
        <v>0</v>
      </c>
      <c r="H5" s="63">
        <v>11</v>
      </c>
      <c r="I5" s="63">
        <v>0</v>
      </c>
      <c r="J5" s="64">
        <v>4</v>
      </c>
      <c r="K5" s="64">
        <v>12</v>
      </c>
      <c r="L5" s="64">
        <v>6</v>
      </c>
      <c r="M5" s="97">
        <v>0</v>
      </c>
      <c r="N5" s="65">
        <f>SUM(K5:M5)</f>
        <v>18</v>
      </c>
    </row>
    <row r="6" spans="1:14" ht="24">
      <c r="A6" s="109" t="s">
        <v>163</v>
      </c>
      <c r="B6" s="62" t="s">
        <v>132</v>
      </c>
      <c r="C6" s="63">
        <v>3</v>
      </c>
      <c r="D6" s="63">
        <v>0</v>
      </c>
      <c r="E6" s="63">
        <v>3</v>
      </c>
      <c r="F6" s="63">
        <v>0</v>
      </c>
      <c r="G6" s="63">
        <v>0</v>
      </c>
      <c r="H6" s="63">
        <v>9</v>
      </c>
      <c r="I6" s="63">
        <v>0</v>
      </c>
      <c r="J6" s="64">
        <v>2</v>
      </c>
      <c r="K6" s="64">
        <v>7</v>
      </c>
      <c r="L6" s="64">
        <v>10</v>
      </c>
      <c r="M6" s="97">
        <v>0</v>
      </c>
      <c r="N6" s="65">
        <f>SUM(K6:M6)</f>
        <v>17</v>
      </c>
    </row>
    <row r="7" spans="1:14" ht="15">
      <c r="A7" s="208" t="s">
        <v>3</v>
      </c>
      <c r="B7" s="209"/>
      <c r="C7" s="66">
        <f aca="true" t="shared" si="0" ref="C7:N7">SUM(C5:C6)</f>
        <v>4</v>
      </c>
      <c r="D7" s="66">
        <f t="shared" si="0"/>
        <v>0</v>
      </c>
      <c r="E7" s="66">
        <f t="shared" si="0"/>
        <v>5</v>
      </c>
      <c r="F7" s="66">
        <f t="shared" si="0"/>
        <v>0</v>
      </c>
      <c r="G7" s="66">
        <f t="shared" si="0"/>
        <v>0</v>
      </c>
      <c r="H7" s="66">
        <f t="shared" si="0"/>
        <v>20</v>
      </c>
      <c r="I7" s="66">
        <f t="shared" si="0"/>
        <v>0</v>
      </c>
      <c r="J7" s="66">
        <f t="shared" si="0"/>
        <v>6</v>
      </c>
      <c r="K7" s="66">
        <f t="shared" si="0"/>
        <v>19</v>
      </c>
      <c r="L7" s="66">
        <f t="shared" si="0"/>
        <v>16</v>
      </c>
      <c r="M7" s="98">
        <v>0</v>
      </c>
      <c r="N7" s="67">
        <f t="shared" si="0"/>
        <v>35</v>
      </c>
    </row>
  </sheetData>
  <mergeCells count="8">
    <mergeCell ref="A7:B7"/>
    <mergeCell ref="A1:N1"/>
    <mergeCell ref="A2:N2"/>
    <mergeCell ref="A3:A4"/>
    <mergeCell ref="B3:B4"/>
    <mergeCell ref="C3:J3"/>
    <mergeCell ref="N3:N4"/>
    <mergeCell ref="K3:M3"/>
  </mergeCells>
  <printOptions horizontalCentered="1"/>
  <pageMargins left="0.7" right="0.7" top="0.75" bottom="0.75" header="0.3" footer="0.3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Fac-Staff</dc:creator>
  <cp:keywords/>
  <dc:description/>
  <cp:lastModifiedBy>Fac</cp:lastModifiedBy>
  <cp:lastPrinted>2016-09-08T15:42:52Z</cp:lastPrinted>
  <dcterms:created xsi:type="dcterms:W3CDTF">2013-08-07T18:28:26Z</dcterms:created>
  <dcterms:modified xsi:type="dcterms:W3CDTF">2016-09-08T19:38:05Z</dcterms:modified>
  <cp:category/>
  <cp:version/>
  <cp:contentType/>
  <cp:contentStatus/>
</cp:coreProperties>
</file>